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20" yWindow="1605" windowWidth="16080" windowHeight="10815"/>
  </bookViews>
  <sheets>
    <sheet name="Spisak" sheetId="1" r:id="rId1"/>
    <sheet name="Komisija" sheetId="2" r:id="rId2"/>
    <sheet name="Sheet3" sheetId="3" r:id="rId3"/>
    <sheet name="Sheet1" sheetId="4" r:id="rId4"/>
  </sheets>
  <calcPr calcId="144525"/>
</workbook>
</file>

<file path=xl/calcChain.xml><?xml version="1.0" encoding="utf-8"?>
<calcChain xmlns="http://schemas.openxmlformats.org/spreadsheetml/2006/main">
  <c r="K55" i="1" l="1"/>
  <c r="K43" i="1"/>
  <c r="K44" i="1"/>
  <c r="K45" i="1"/>
  <c r="K46" i="1"/>
  <c r="K47" i="1"/>
  <c r="K48" i="1"/>
  <c r="K49" i="1"/>
  <c r="K50" i="1"/>
  <c r="K51" i="1"/>
  <c r="K52" i="1"/>
  <c r="K53" i="1"/>
  <c r="K54" i="1"/>
  <c r="K41" i="1"/>
  <c r="K42" i="1"/>
  <c r="K25" i="1"/>
  <c r="K23" i="1"/>
  <c r="K24" i="1"/>
  <c r="K26" i="1"/>
  <c r="K27" i="1"/>
  <c r="K35" i="1"/>
  <c r="K36" i="1"/>
  <c r="K37" i="1"/>
  <c r="K38" i="1"/>
  <c r="K39" i="1"/>
  <c r="K40" i="1"/>
  <c r="K28" i="1"/>
  <c r="K29" i="1"/>
  <c r="K30" i="1"/>
  <c r="K31" i="1"/>
  <c r="K32" i="1"/>
  <c r="K33" i="1"/>
  <c r="K34" i="1"/>
  <c r="K20" i="1"/>
  <c r="K21" i="1"/>
  <c r="K22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3" i="1"/>
  <c r="K2" i="1"/>
  <c r="A1" i="4"/>
  <c r="A3" i="4"/>
  <c r="B3" i="4"/>
  <c r="C3" i="4"/>
  <c r="D3" i="4"/>
  <c r="E3" i="4"/>
  <c r="F3" i="4"/>
  <c r="H3" i="4"/>
  <c r="I3" i="4"/>
  <c r="J3" i="4"/>
  <c r="K3" i="4"/>
  <c r="L3" i="4"/>
  <c r="M3" i="4"/>
  <c r="A5" i="4"/>
  <c r="B5" i="4"/>
  <c r="C5" i="4"/>
  <c r="D5" i="4"/>
  <c r="E5" i="4"/>
  <c r="F5" i="4"/>
  <c r="H5" i="4"/>
  <c r="I5" i="4"/>
  <c r="J5" i="4"/>
  <c r="K5" i="4"/>
  <c r="L5" i="4"/>
  <c r="M5" i="4"/>
  <c r="A7" i="4"/>
  <c r="B7" i="4"/>
  <c r="C7" i="4"/>
  <c r="D7" i="4"/>
  <c r="E7" i="4"/>
  <c r="F7" i="4"/>
  <c r="H7" i="4"/>
  <c r="I7" i="4"/>
  <c r="J7" i="4"/>
  <c r="K7" i="4"/>
  <c r="L7" i="4"/>
  <c r="M7" i="4"/>
  <c r="A9" i="4"/>
  <c r="B9" i="4"/>
  <c r="C9" i="4"/>
  <c r="D9" i="4"/>
  <c r="E9" i="4"/>
  <c r="F9" i="4"/>
  <c r="H9" i="4"/>
  <c r="I9" i="4"/>
  <c r="J9" i="4"/>
  <c r="K9" i="4"/>
  <c r="L9" i="4"/>
  <c r="M9" i="4"/>
  <c r="A11" i="4"/>
  <c r="B11" i="4"/>
  <c r="C11" i="4"/>
  <c r="D11" i="4"/>
  <c r="E11" i="4"/>
  <c r="F11" i="4"/>
  <c r="H11" i="4"/>
  <c r="I11" i="4"/>
  <c r="J11" i="4"/>
  <c r="K11" i="4"/>
  <c r="L11" i="4"/>
  <c r="M11" i="4"/>
  <c r="A13" i="4"/>
  <c r="B13" i="4"/>
  <c r="C13" i="4"/>
  <c r="D13" i="4"/>
  <c r="E13" i="4"/>
  <c r="F13" i="4"/>
  <c r="H13" i="4"/>
  <c r="I13" i="4"/>
  <c r="J13" i="4"/>
  <c r="K13" i="4"/>
  <c r="L13" i="4"/>
  <c r="M13" i="4"/>
  <c r="A15" i="4"/>
  <c r="B15" i="4"/>
  <c r="C15" i="4"/>
  <c r="D15" i="4"/>
  <c r="E15" i="4"/>
  <c r="F15" i="4"/>
  <c r="H15" i="4"/>
  <c r="I15" i="4"/>
  <c r="J15" i="4"/>
  <c r="K15" i="4"/>
  <c r="L15" i="4"/>
  <c r="M15" i="4"/>
  <c r="A17" i="4"/>
  <c r="B17" i="4"/>
  <c r="C17" i="4"/>
  <c r="D17" i="4"/>
  <c r="E17" i="4"/>
  <c r="F17" i="4"/>
  <c r="H17" i="4"/>
  <c r="I17" i="4"/>
  <c r="J17" i="4"/>
  <c r="K17" i="4"/>
  <c r="L17" i="4"/>
  <c r="M17" i="4"/>
  <c r="A19" i="4"/>
  <c r="B19" i="4"/>
  <c r="C19" i="4"/>
  <c r="D19" i="4"/>
  <c r="E19" i="4"/>
  <c r="F19" i="4"/>
  <c r="H19" i="4"/>
  <c r="I19" i="4"/>
  <c r="J19" i="4"/>
  <c r="K19" i="4"/>
  <c r="L19" i="4"/>
  <c r="M19" i="4"/>
  <c r="A21" i="4"/>
  <c r="B21" i="4"/>
  <c r="C21" i="4"/>
  <c r="D21" i="4"/>
  <c r="E21" i="4"/>
  <c r="F21" i="4"/>
  <c r="H21" i="4"/>
  <c r="I21" i="4"/>
  <c r="J21" i="4"/>
  <c r="K21" i="4"/>
  <c r="L21" i="4"/>
  <c r="M21" i="4"/>
  <c r="A23" i="4"/>
  <c r="B23" i="4"/>
  <c r="C23" i="4"/>
  <c r="D23" i="4"/>
  <c r="E23" i="4"/>
  <c r="F23" i="4"/>
  <c r="H23" i="4"/>
  <c r="I23" i="4"/>
  <c r="J23" i="4"/>
  <c r="K23" i="4"/>
  <c r="L23" i="4"/>
  <c r="M23" i="4"/>
  <c r="A25" i="4"/>
  <c r="B25" i="4"/>
  <c r="C25" i="4"/>
  <c r="D25" i="4"/>
  <c r="E25" i="4"/>
  <c r="F25" i="4"/>
  <c r="H25" i="4"/>
  <c r="I25" i="4"/>
  <c r="J25" i="4"/>
  <c r="K25" i="4"/>
  <c r="L25" i="4"/>
  <c r="M25" i="4"/>
  <c r="A27" i="4"/>
  <c r="B27" i="4"/>
  <c r="C27" i="4"/>
  <c r="D27" i="4"/>
  <c r="E27" i="4"/>
  <c r="F27" i="4"/>
  <c r="H27" i="4"/>
  <c r="I27" i="4"/>
  <c r="J27" i="4"/>
  <c r="K27" i="4"/>
  <c r="L27" i="4"/>
  <c r="M27" i="4"/>
  <c r="A29" i="4"/>
  <c r="B29" i="4"/>
  <c r="C29" i="4"/>
  <c r="D29" i="4"/>
  <c r="E29" i="4"/>
  <c r="F29" i="4"/>
  <c r="H29" i="4"/>
  <c r="I29" i="4"/>
  <c r="J29" i="4"/>
  <c r="K29" i="4"/>
  <c r="L29" i="4"/>
  <c r="M29" i="4"/>
  <c r="A31" i="4"/>
  <c r="B31" i="4"/>
  <c r="C31" i="4"/>
  <c r="D31" i="4"/>
  <c r="E31" i="4"/>
  <c r="F31" i="4"/>
  <c r="H31" i="4"/>
  <c r="I31" i="4"/>
  <c r="J31" i="4"/>
  <c r="K31" i="4"/>
  <c r="L31" i="4"/>
  <c r="M31" i="4"/>
  <c r="A33" i="4"/>
  <c r="B33" i="4"/>
  <c r="C33" i="4"/>
  <c r="D33" i="4"/>
  <c r="E33" i="4"/>
  <c r="F33" i="4"/>
  <c r="H33" i="4"/>
  <c r="I33" i="4"/>
  <c r="J33" i="4"/>
  <c r="K33" i="4"/>
  <c r="L33" i="4"/>
  <c r="M33" i="4"/>
  <c r="A35" i="4"/>
  <c r="B35" i="4"/>
  <c r="C35" i="4"/>
  <c r="D35" i="4"/>
  <c r="E35" i="4"/>
  <c r="F35" i="4"/>
  <c r="H35" i="4"/>
  <c r="I35" i="4"/>
  <c r="J35" i="4"/>
  <c r="K35" i="4"/>
  <c r="L35" i="4"/>
  <c r="M35" i="4"/>
  <c r="M1" i="4"/>
  <c r="L1" i="4"/>
  <c r="K1" i="4"/>
  <c r="J1" i="4"/>
  <c r="I1" i="4"/>
  <c r="H1" i="4"/>
  <c r="F1" i="4"/>
  <c r="E1" i="4"/>
  <c r="D1" i="4"/>
  <c r="C1" i="4"/>
  <c r="B1" i="4"/>
  <c r="F5" i="3"/>
  <c r="A3" i="3"/>
  <c r="B3" i="3"/>
  <c r="C3" i="3"/>
  <c r="D3" i="3"/>
  <c r="E3" i="3"/>
  <c r="F3" i="3"/>
  <c r="A4" i="3"/>
  <c r="B4" i="3"/>
  <c r="C4" i="3"/>
  <c r="D4" i="3"/>
  <c r="E4" i="3"/>
  <c r="F4" i="3"/>
  <c r="A5" i="3"/>
  <c r="B5" i="3"/>
  <c r="C5" i="3"/>
  <c r="D5" i="3"/>
  <c r="E5" i="3"/>
  <c r="A6" i="3"/>
  <c r="B6" i="3"/>
  <c r="C6" i="3"/>
  <c r="D6" i="3"/>
  <c r="E6" i="3"/>
  <c r="F6" i="3"/>
  <c r="A7" i="3"/>
  <c r="B7" i="3"/>
  <c r="C7" i="3"/>
  <c r="D7" i="3"/>
  <c r="E7" i="3"/>
  <c r="F7" i="3"/>
  <c r="A8" i="3"/>
  <c r="B8" i="3"/>
  <c r="C8" i="3"/>
  <c r="D8" i="3"/>
  <c r="E8" i="3"/>
  <c r="F8" i="3"/>
  <c r="A9" i="3"/>
  <c r="B9" i="3"/>
  <c r="C9" i="3"/>
  <c r="D9" i="3"/>
  <c r="E9" i="3"/>
  <c r="F9" i="3"/>
  <c r="A10" i="3"/>
  <c r="B10" i="3"/>
  <c r="C10" i="3"/>
  <c r="D10" i="3"/>
  <c r="E10" i="3"/>
  <c r="F10" i="3"/>
  <c r="A11" i="3"/>
  <c r="B11" i="3"/>
  <c r="C11" i="3"/>
  <c r="D11" i="3"/>
  <c r="E11" i="3"/>
  <c r="F11" i="3"/>
  <c r="A12" i="3"/>
  <c r="B12" i="3"/>
  <c r="C12" i="3"/>
  <c r="D12" i="3"/>
  <c r="E12" i="3"/>
  <c r="F12" i="3"/>
  <c r="A13" i="3"/>
  <c r="B13" i="3"/>
  <c r="C13" i="3"/>
  <c r="D13" i="3"/>
  <c r="E13" i="3"/>
  <c r="F13" i="3"/>
  <c r="A14" i="3"/>
  <c r="B14" i="3"/>
  <c r="C14" i="3"/>
  <c r="D14" i="3"/>
  <c r="E14" i="3"/>
  <c r="F14" i="3"/>
  <c r="A15" i="3"/>
  <c r="B15" i="3"/>
  <c r="C15" i="3"/>
  <c r="D15" i="3"/>
  <c r="E15" i="3"/>
  <c r="F15" i="3"/>
  <c r="A16" i="3"/>
  <c r="B16" i="3"/>
  <c r="C16" i="3"/>
  <c r="D16" i="3"/>
  <c r="E16" i="3"/>
  <c r="F16" i="3"/>
  <c r="A17" i="3"/>
  <c r="B17" i="3"/>
  <c r="C17" i="3"/>
  <c r="D17" i="3"/>
  <c r="E17" i="3"/>
  <c r="F17" i="3"/>
  <c r="A18" i="3"/>
  <c r="B18" i="3"/>
  <c r="C18" i="3"/>
  <c r="D18" i="3"/>
  <c r="E18" i="3"/>
  <c r="F18" i="3"/>
  <c r="A19" i="3"/>
  <c r="B19" i="3"/>
  <c r="C19" i="3"/>
  <c r="D19" i="3"/>
  <c r="E19" i="3"/>
  <c r="F19" i="3"/>
  <c r="A20" i="3"/>
  <c r="B20" i="3"/>
  <c r="C20" i="3"/>
  <c r="D20" i="3"/>
  <c r="E20" i="3"/>
  <c r="F20" i="3"/>
  <c r="A21" i="3"/>
  <c r="B21" i="3"/>
  <c r="C21" i="3"/>
  <c r="D21" i="3"/>
  <c r="E21" i="3"/>
  <c r="F21" i="3"/>
  <c r="A22" i="3"/>
  <c r="B22" i="3"/>
  <c r="C22" i="3"/>
  <c r="D22" i="3"/>
  <c r="E22" i="3"/>
  <c r="F22" i="3"/>
  <c r="A23" i="3"/>
  <c r="B23" i="3"/>
  <c r="C23" i="3"/>
  <c r="D23" i="3"/>
  <c r="E23" i="3"/>
  <c r="F23" i="3"/>
  <c r="A24" i="3"/>
  <c r="B24" i="3"/>
  <c r="C24" i="3"/>
  <c r="D24" i="3"/>
  <c r="E24" i="3"/>
  <c r="F24" i="3"/>
  <c r="A25" i="3"/>
  <c r="B25" i="3"/>
  <c r="C25" i="3"/>
  <c r="D25" i="3"/>
  <c r="E25" i="3"/>
  <c r="F25" i="3"/>
  <c r="A26" i="3"/>
  <c r="B26" i="3"/>
  <c r="C26" i="3"/>
  <c r="D26" i="3"/>
  <c r="E26" i="3"/>
  <c r="F26" i="3"/>
  <c r="A27" i="3"/>
  <c r="B27" i="3"/>
  <c r="C27" i="3"/>
  <c r="D27" i="3"/>
  <c r="E27" i="3"/>
  <c r="F27" i="3"/>
  <c r="A28" i="3"/>
  <c r="B28" i="3"/>
  <c r="C28" i="3"/>
  <c r="D28" i="3"/>
  <c r="E28" i="3"/>
  <c r="F28" i="3"/>
  <c r="A29" i="3"/>
  <c r="B29" i="3"/>
  <c r="C29" i="3"/>
  <c r="D29" i="3"/>
  <c r="E29" i="3"/>
  <c r="F29" i="3"/>
  <c r="A30" i="3"/>
  <c r="B30" i="3"/>
  <c r="C30" i="3"/>
  <c r="D30" i="3"/>
  <c r="E30" i="3"/>
  <c r="F30" i="3"/>
  <c r="A31" i="3"/>
  <c r="B31" i="3"/>
  <c r="C31" i="3"/>
  <c r="D31" i="3"/>
  <c r="E31" i="3"/>
  <c r="F31" i="3"/>
  <c r="A32" i="3"/>
  <c r="B32" i="3"/>
  <c r="C32" i="3"/>
  <c r="D32" i="3"/>
  <c r="E32" i="3"/>
  <c r="F32" i="3"/>
  <c r="A33" i="3"/>
  <c r="B33" i="3"/>
  <c r="C33" i="3"/>
  <c r="D33" i="3"/>
  <c r="E33" i="3"/>
  <c r="F33" i="3"/>
  <c r="A34" i="3"/>
  <c r="B34" i="3"/>
  <c r="C34" i="3"/>
  <c r="D34" i="3"/>
  <c r="E34" i="3"/>
  <c r="F34" i="3"/>
  <c r="A35" i="3"/>
  <c r="B35" i="3"/>
  <c r="C35" i="3"/>
  <c r="D35" i="3"/>
  <c r="E35" i="3"/>
  <c r="F35" i="3"/>
  <c r="A36" i="3"/>
  <c r="B36" i="3"/>
  <c r="C36" i="3"/>
  <c r="D36" i="3"/>
  <c r="E36" i="3"/>
  <c r="F36" i="3"/>
  <c r="A37" i="3"/>
  <c r="B37" i="3"/>
  <c r="C37" i="3"/>
  <c r="D37" i="3"/>
  <c r="E37" i="3"/>
  <c r="F37" i="3"/>
  <c r="A38" i="3"/>
  <c r="B38" i="3"/>
  <c r="C38" i="3"/>
  <c r="D38" i="3"/>
  <c r="E38" i="3"/>
  <c r="F38" i="3"/>
  <c r="A39" i="3"/>
  <c r="B39" i="3"/>
  <c r="C39" i="3"/>
  <c r="D39" i="3"/>
  <c r="E39" i="3"/>
  <c r="F39" i="3"/>
  <c r="A40" i="3"/>
  <c r="B40" i="3"/>
  <c r="C40" i="3"/>
  <c r="D40" i="3"/>
  <c r="E40" i="3"/>
  <c r="F40" i="3"/>
  <c r="E2" i="3"/>
  <c r="C2" i="3"/>
  <c r="A2" i="3"/>
  <c r="B2" i="3"/>
  <c r="D2" i="3"/>
  <c r="F2" i="3"/>
</calcChain>
</file>

<file path=xl/sharedStrings.xml><?xml version="1.0" encoding="utf-8"?>
<sst xmlns="http://schemas.openxmlformats.org/spreadsheetml/2006/main" count="653" uniqueCount="208">
  <si>
    <t>Редни број</t>
  </si>
  <si>
    <t>Наслов</t>
  </si>
  <si>
    <t>Школа</t>
  </si>
  <si>
    <t>Име школе</t>
  </si>
  <si>
    <t>Аутори</t>
  </si>
  <si>
    <t>Разред</t>
  </si>
  <si>
    <t>Ментор</t>
  </si>
  <si>
    <t>Гимназија</t>
  </si>
  <si>
    <t>Место</t>
  </si>
  <si>
    <t>Нови Сад</t>
  </si>
  <si>
    <t xml:space="preserve">Средња стручна школа </t>
  </si>
  <si>
    <t>OCENA</t>
  </si>
  <si>
    <t>BROJ POSTERA</t>
  </si>
  <si>
    <t>Изван граница савршенства</t>
  </si>
  <si>
    <t>Бачка Паланка</t>
  </si>
  <si>
    <t>Несторовић Војко</t>
  </si>
  <si>
    <t>Plakat 01</t>
  </si>
  <si>
    <t>Геометријска алгебра</t>
  </si>
  <si>
    <t>Београд</t>
  </si>
  <si>
    <t>Вера Ивковић</t>
  </si>
  <si>
    <t>Plakat 02</t>
  </si>
  <si>
    <t>Plakat 03</t>
  </si>
  <si>
    <t>Plakat 04</t>
  </si>
  <si>
    <t>Осма београдска гимназија</t>
  </si>
  <si>
    <t>Јелена Грујић</t>
  </si>
  <si>
    <t>Plakat 05</t>
  </si>
  <si>
    <t>Доказ без речи</t>
  </si>
  <si>
    <t xml:space="preserve">Гимназија ,,Светозар Марковић'' </t>
  </si>
  <si>
    <t>Гимназија "20. октобар"</t>
  </si>
  <si>
    <t>Лидија Трмчић</t>
  </si>
  <si>
    <t>Историја математичког појма у сликама</t>
  </si>
  <si>
    <t>Тара Поганчев, 
Марко Познић</t>
  </si>
  <si>
    <t>Поповић Лазар, 
Јеремић Страхиња, 
Поповић Константин</t>
  </si>
  <si>
    <t>Ђурагић Лазар, 
Пал Игор</t>
  </si>
  <si>
    <t>Нађа Шупица, 
Вера Терзин, 
Тијана Лазаревић</t>
  </si>
  <si>
    <t>Електротехничка школа “Михајло Пупин“</t>
  </si>
  <si>
    <t>Питагорина теорема</t>
  </si>
  <si>
    <t>Гимназија "Исидора Секулић"</t>
  </si>
  <si>
    <t>Наташа Крстић</t>
  </si>
  <si>
    <t>Мирјана Јовановић</t>
  </si>
  <si>
    <t>Геометрија помаже алгебри</t>
  </si>
  <si>
    <t>Бројање вековима</t>
  </si>
  <si>
    <t>др Јасмина Радовановић</t>
  </si>
  <si>
    <t>Вук Пижурица
Нађа Илинчић</t>
  </si>
  <si>
    <t>Plakat 07</t>
  </si>
  <si>
    <t>Инђија</t>
  </si>
  <si>
    <t>Јулијана Петковић,
Сара Вучић</t>
  </si>
  <si>
    <t>Марта Куљевацки</t>
  </si>
  <si>
    <t>Plakat 08</t>
  </si>
  <si>
    <t>Plakat 09</t>
  </si>
  <si>
    <t>Plakat 10</t>
  </si>
  <si>
    <t>Квадрат збира (...)</t>
  </si>
  <si>
    <t>ССШ "Др Радивој Увалић"</t>
  </si>
  <si>
    <t>Милева Јелић,
Милица Петрић</t>
  </si>
  <si>
    <t>Вања Русимовић,
Данијела Пјевац</t>
  </si>
  <si>
    <t>Талесова теорема</t>
  </si>
  <si>
    <t>Драгана Матић,
Милица Петрић</t>
  </si>
  <si>
    <t>Платонова тела у хаосу</t>
  </si>
  <si>
    <t>Гимназија "Светозар Марковић"</t>
  </si>
  <si>
    <t>Емили Браун,
Данијела Рајчевић,
Велибор Васиљевић</t>
  </si>
  <si>
    <t>Сандра Томашевић</t>
  </si>
  <si>
    <t>Plakat 11</t>
  </si>
  <si>
    <t>Plakat 12</t>
  </si>
  <si>
    <t>Андреј Хложан</t>
  </si>
  <si>
    <t>Редни број:</t>
  </si>
  <si>
    <t>Наслов:</t>
  </si>
  <si>
    <t>Аутори:</t>
  </si>
  <si>
    <t>Школа:</t>
  </si>
  <si>
    <t>Место:</t>
  </si>
  <si>
    <t>Ментор:</t>
  </si>
  <si>
    <t>Запремина лопте (V) помоћу Кавалијеровог принципа</t>
  </si>
  <si>
    <t>Мина Поповић,
Милица Митровић</t>
  </si>
  <si>
    <t>Љубица Дејановић</t>
  </si>
  <si>
    <t>Plakat 13</t>
  </si>
  <si>
    <t>График љубави</t>
  </si>
  <si>
    <t>Кристина Ћалић,
Исидора Петрушић,
Драган Весић</t>
  </si>
  <si>
    <t>Plakat 14</t>
  </si>
  <si>
    <t>Plakat 15</t>
  </si>
  <si>
    <t>Plakat 16</t>
  </si>
  <si>
    <t>Plakat 17</t>
  </si>
  <si>
    <t xml:space="preserve">Златни пресек </t>
  </si>
  <si>
    <t>Докази без речи</t>
  </si>
  <si>
    <t>Бојан Савић,
Станко Јовић,
Борис Беоковић</t>
  </si>
  <si>
    <t>Скупови</t>
  </si>
  <si>
    <t>Јово Гужвић,
Дејан Драгаш,
Милица Савић</t>
  </si>
  <si>
    <t>Број ђака</t>
  </si>
  <si>
    <t>Линкови</t>
  </si>
  <si>
    <t>Укупно ђака</t>
  </si>
  <si>
    <t>Бројеви кроз историју</t>
  </si>
  <si>
    <t>Теодора Пришић,
Божидар Томић,
Војин Бујиша</t>
  </si>
  <si>
    <t>Радослав Божић</t>
  </si>
  <si>
    <t>Plakat 18</t>
  </si>
  <si>
    <t>Фи</t>
  </si>
  <si>
    <t>Техничка школа "9. мај"</t>
  </si>
  <si>
    <t>Адриан Вукојевић</t>
  </si>
  <si>
    <t>Мирослав Чабрило</t>
  </si>
  <si>
    <t>Plakat 19</t>
  </si>
  <si>
    <t>Plakat 20</t>
  </si>
  <si>
    <t>Plakat 21</t>
  </si>
  <si>
    <t>Plakat 22</t>
  </si>
  <si>
    <t>Кружница и круг</t>
  </si>
  <si>
    <t>Кристијан Карачоњи</t>
  </si>
  <si>
    <t>Маја Козомора</t>
  </si>
  <si>
    <t>Математичка рука</t>
  </si>
  <si>
    <t>Милош Родић</t>
  </si>
  <si>
    <t>Снежана Ивеља</t>
  </si>
  <si>
    <t>Математичка и шаховска табла</t>
  </si>
  <si>
    <t>Нина Благојевић,
Никола Станковић</t>
  </si>
  <si>
    <t>Марија Дробац</t>
  </si>
  <si>
    <t>Ивеља Снежана</t>
  </si>
  <si>
    <t>Пропорција</t>
  </si>
  <si>
    <t>Стеван Зурић</t>
  </si>
  <si>
    <t>Релација</t>
  </si>
  <si>
    <t>Александар Цинкоцки,
Милош Медић</t>
  </si>
  <si>
    <t>Римски бројеви</t>
  </si>
  <si>
    <t>Иван Доленац</t>
  </si>
  <si>
    <t>Вектори</t>
  </si>
  <si>
    <t>Звезда</t>
  </si>
  <si>
    <t>Зоран Дринић</t>
  </si>
  <si>
    <t>Врсте троуглова</t>
  </si>
  <si>
    <t>Фибоначијев низ</t>
  </si>
  <si>
    <t>Марко Денда,
Иван Варга,
Синиша Стојков</t>
  </si>
  <si>
    <t>Синус двоструког угла</t>
  </si>
  <si>
    <t>Александар Дрљан, Дуња Белић, Милица Зорић</t>
  </si>
  <si>
    <t>Пи кроз векове</t>
  </si>
  <si>
    <t>Маша Бабин Лацић, Филип Гајић, Мина Жугић</t>
  </si>
  <si>
    <t>Јована Барјактаровић, Софија Глигорић, Урош Ракита</t>
  </si>
  <si>
    <t>Славко Бодирожа</t>
  </si>
  <si>
    <t>Невидљиви ромбоид</t>
  </si>
  <si>
    <t>Докази без речи - неједнакост аритметичке и геометријске средине</t>
  </si>
  <si>
    <t>Предраг Петковић, Јован Ајдуковић, Милан Пешић</t>
  </si>
  <si>
    <t>Дамјан Иветић, Лука Зељковић</t>
  </si>
  <si>
    <t>Plakat 23</t>
  </si>
  <si>
    <t>Plakat 24</t>
  </si>
  <si>
    <t>Plakat 25</t>
  </si>
  <si>
    <t>Plakat 26</t>
  </si>
  <si>
    <t>Plakat 27</t>
  </si>
  <si>
    <t>Plakat 28</t>
  </si>
  <si>
    <t>Plakat 29</t>
  </si>
  <si>
    <t>Plakat 30</t>
  </si>
  <si>
    <t>Plakat 31</t>
  </si>
  <si>
    <t>Plakat 32</t>
  </si>
  <si>
    <t>Plakat 33</t>
  </si>
  <si>
    <t>Plakat 34</t>
  </si>
  <si>
    <t>Plakat 35</t>
  </si>
  <si>
    <t>Plakat 36</t>
  </si>
  <si>
    <t>Plakat 37</t>
  </si>
  <si>
    <t>Plakat 38</t>
  </si>
  <si>
    <t>Plakat 39</t>
  </si>
  <si>
    <t>Површина троугла</t>
  </si>
  <si>
    <t>Елена Прњић, Наташа Илић, Јелена Будић</t>
  </si>
  <si>
    <t>Стефан Милосављевић, Милан Савчић, Лука Томичић</t>
  </si>
  <si>
    <t>Математички плес</t>
  </si>
  <si>
    <t>Стеван Црногорац, Борис Матић</t>
  </si>
  <si>
    <t>Историјски развој броја пи</t>
  </si>
  <si>
    <t>Огњен Милојевић</t>
  </si>
  <si>
    <t>Соња Свитлица</t>
  </si>
  <si>
    <t>Plakat 40</t>
  </si>
  <si>
    <t>Древни докази квадратних једначина</t>
  </si>
  <si>
    <t>Марија Павловић, Милица Јуришић</t>
  </si>
  <si>
    <t>Plakat 41</t>
  </si>
  <si>
    <t>Трисекција угла</t>
  </si>
  <si>
    <t>Рачунање броја пи</t>
  </si>
  <si>
    <t>Питагорине тројке</t>
  </si>
  <si>
    <t>Адиционе формуле и њихове последице</t>
  </si>
  <si>
    <t>Разни докази Питагорине теореме</t>
  </si>
  <si>
    <t>Решавање система линеарних једначина</t>
  </si>
  <si>
    <t>Поглед у недоглед</t>
  </si>
  <si>
    <t>Површина дванаестоугла</t>
  </si>
  <si>
    <t>Квадратура круга</t>
  </si>
  <si>
    <t>Математичке илузије</t>
  </si>
  <si>
    <t>Циклоида</t>
  </si>
  <si>
    <t>Геометријски ред</t>
  </si>
  <si>
    <t>Средња машинска школа</t>
  </si>
  <si>
    <t>Каја Маричић</t>
  </si>
  <si>
    <t>Plakat 42</t>
  </si>
  <si>
    <t>Plakat 43</t>
  </si>
  <si>
    <t>Plakat 44</t>
  </si>
  <si>
    <t>Plakat 45</t>
  </si>
  <si>
    <t>Plakat 46</t>
  </si>
  <si>
    <t>Plakat 47</t>
  </si>
  <si>
    <t>Plakat 48</t>
  </si>
  <si>
    <t>Plakat 49</t>
  </si>
  <si>
    <t>Plakat 50</t>
  </si>
  <si>
    <t>Plakat 51</t>
  </si>
  <si>
    <t>Plakat 52</t>
  </si>
  <si>
    <t>Plakat 53</t>
  </si>
  <si>
    <t>300 метода за доказивање Питагорине теореме</t>
  </si>
  <si>
    <r>
      <t xml:space="preserve">Збир 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 xml:space="preserve"> непарних природних бројева је квадрат броја </t>
    </r>
    <r>
      <rPr>
        <i/>
        <sz val="12"/>
        <color theme="1"/>
        <rFont val="Times New Roman"/>
        <family val="1"/>
      </rPr>
      <t>n</t>
    </r>
  </si>
  <si>
    <t>Немања Станар, Младен Овука, Славен Кључанин</t>
  </si>
  <si>
    <t>Александар Лалић, Милош Марковић</t>
  </si>
  <si>
    <t>Богдан Симовић, Стефан Стојаковић, Милош Бобар</t>
  </si>
  <si>
    <t>Данило Кристовић, Немања Крстић, Стефан Павловић</t>
  </si>
  <si>
    <t>Данијел Трајановић, Никола Клашња, Ђорђе Милосављевић</t>
  </si>
  <si>
    <t>Марко Пећканић, Стефан Папић, Александра Војновић</t>
  </si>
  <si>
    <t>Марко Дракулић, Вељко Булатовић, Никола Јовановић</t>
  </si>
  <si>
    <t>Немања Јокић, Никола М. Јовановић, Роберт Ивић</t>
  </si>
  <si>
    <t>Александар Шкрбић, Милош Шкрбић, Илија Коцев</t>
  </si>
  <si>
    <t>Пеце Андерла Жолт, Петар Павловић, Бранислав Георгијевић</t>
  </si>
  <si>
    <t>Николина Васовић, Данијела Полић</t>
  </si>
  <si>
    <t>Дамир Вик, Јован Дроњак</t>
  </si>
  <si>
    <t>Марко Мирковић, Давид, Шојић, Никола Попноваков</t>
  </si>
  <si>
    <t>Plakat 06</t>
  </si>
  <si>
    <t>Калкулатори кроз историју</t>
  </si>
  <si>
    <t>Александар Стојанац</t>
  </si>
  <si>
    <t>+</t>
  </si>
  <si>
    <t>Plakat 54</t>
  </si>
  <si>
    <t>Ана Филиповић,
Владимир Вујасиновић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</si>
</sst>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u/>
      <sz val="11"/>
      <color theme="10"/>
      <name val="Calibri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3" fillId="0" borderId="1" xfId="0" applyFont="1" applyBorder="1"/>
    <xf numFmtId="0" fontId="6" fillId="0" borderId="0" xfId="0" applyNumberFormat="1" applyFont="1" applyAlignment="1">
      <alignment textRotation="90"/>
    </xf>
    <xf numFmtId="0" fontId="6" fillId="0" borderId="0" xfId="0" applyNumberFormat="1" applyFont="1" applyAlignment="1">
      <alignment horizontal="left" textRotation="90"/>
    </xf>
    <xf numFmtId="0" fontId="6" fillId="0" borderId="0" xfId="0" applyFont="1" applyAlignment="1">
      <alignment textRotation="90"/>
    </xf>
    <xf numFmtId="0" fontId="6" fillId="0" borderId="0" xfId="0" applyFont="1" applyAlignment="1">
      <alignment horizontal="left" textRotation="90"/>
    </xf>
    <xf numFmtId="0" fontId="7" fillId="0" borderId="0" xfId="0" applyNumberFormat="1" applyFont="1" applyAlignment="1">
      <alignment horizontal="left" textRotation="90" wrapText="1"/>
    </xf>
    <xf numFmtId="0" fontId="7" fillId="0" borderId="0" xfId="0" applyFont="1" applyAlignment="1">
      <alignment horizontal="left" textRotation="90" wrapText="1"/>
    </xf>
    <xf numFmtId="0" fontId="6" fillId="0" borderId="0" xfId="0" applyNumberFormat="1" applyFont="1" applyAlignment="1">
      <alignment vertical="top" textRotation="90"/>
    </xf>
    <xf numFmtId="0" fontId="6" fillId="0" borderId="0" xfId="0" applyNumberFormat="1" applyFont="1" applyAlignment="1">
      <alignment horizontal="left" vertical="top" textRotation="90"/>
    </xf>
    <xf numFmtId="0" fontId="9" fillId="0" borderId="0" xfId="0" applyNumberFormat="1" applyFont="1" applyAlignment="1">
      <alignment horizontal="left" vertical="top" textRotation="90" wrapText="1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DzZCfHENhJxYjPYxB3ceWp_q1GtC6Vg-" TargetMode="External"/><Relationship Id="rId18" Type="http://schemas.openxmlformats.org/officeDocument/2006/relationships/hyperlink" Target="https://drive.google.com/open?id=1sdgq7uVkvbmaK4ba_HrLWIDmMWWcQTcW" TargetMode="External"/><Relationship Id="rId26" Type="http://schemas.openxmlformats.org/officeDocument/2006/relationships/hyperlink" Target="https://drive.google.com/open?id=1qrUGyWgRhuajc7e2VQwtNWyNz-dCFS3B" TargetMode="External"/><Relationship Id="rId39" Type="http://schemas.openxmlformats.org/officeDocument/2006/relationships/hyperlink" Target="https://drive.google.com/open?id=1AtJs5usrGnPtk7xabxU6K3G_BaC7n9jv" TargetMode="External"/><Relationship Id="rId21" Type="http://schemas.openxmlformats.org/officeDocument/2006/relationships/hyperlink" Target="https://drive.google.com/open?id=0BwdOKDXmsKuFRGZ3RFFWWTczc0tlWlFJQm9iR3g0cHZuMEpj" TargetMode="External"/><Relationship Id="rId34" Type="http://schemas.openxmlformats.org/officeDocument/2006/relationships/hyperlink" Target="https://drive.google.com/open?id=1BW6PU4tTD8kdtb9RzaH527Okde5ncVIy" TargetMode="External"/><Relationship Id="rId42" Type="http://schemas.openxmlformats.org/officeDocument/2006/relationships/hyperlink" Target="https://drive.google.com/open?id=1de6RF7Tw6vM5GALYWrkEqqzOugRv3ngr" TargetMode="External"/><Relationship Id="rId47" Type="http://schemas.openxmlformats.org/officeDocument/2006/relationships/hyperlink" Target="https://drive.google.com/open?id=1Usntm9nHKWIeSTiMGYVAMLb1IwemM3y5" TargetMode="External"/><Relationship Id="rId50" Type="http://schemas.openxmlformats.org/officeDocument/2006/relationships/hyperlink" Target="https://drive.google.com/open?id=1-iL-ufAcX3nlQaLrOTHeQXKg4sNXgzVV" TargetMode="External"/><Relationship Id="rId55" Type="http://schemas.openxmlformats.org/officeDocument/2006/relationships/hyperlink" Target="https://drive.google.com/open?id=1S2xasJmT9NZOtqMxa-MoIHWm-Av1s7I2" TargetMode="External"/><Relationship Id="rId7" Type="http://schemas.openxmlformats.org/officeDocument/2006/relationships/hyperlink" Target="https://drive.google.com/open?id=1Oc6z__v7nDL3VcDKMVHsZBaydi7mc4UK" TargetMode="External"/><Relationship Id="rId2" Type="http://schemas.openxmlformats.org/officeDocument/2006/relationships/hyperlink" Target="https://drive.google.com/open?id=1s-loS76u3oppbE0_tbT1XewQ_x5x5w-K" TargetMode="External"/><Relationship Id="rId16" Type="http://schemas.openxmlformats.org/officeDocument/2006/relationships/hyperlink" Target="https://drive.google.com/open?id=1eeC1HSXn3yfb916PA8NvAHCudYbiWYat" TargetMode="External"/><Relationship Id="rId20" Type="http://schemas.openxmlformats.org/officeDocument/2006/relationships/hyperlink" Target="https://drive.google.com/open?id=1XuIXlq59NYwRz6-RqVtfJNgzRV27lvVJ" TargetMode="External"/><Relationship Id="rId29" Type="http://schemas.openxmlformats.org/officeDocument/2006/relationships/hyperlink" Target="https://drive.google.com/open?id=1KP5jHFtaDObJVr5oEmfzRBlgOwlnXn2H" TargetMode="External"/><Relationship Id="rId41" Type="http://schemas.openxmlformats.org/officeDocument/2006/relationships/hyperlink" Target="https://drive.google.com/open?id=1dofLZlCFcBGfDutCUKvlLdYD1UpFUzNS" TargetMode="External"/><Relationship Id="rId54" Type="http://schemas.openxmlformats.org/officeDocument/2006/relationships/hyperlink" Target="https://drive.google.com/open?id=1y1TqIjCRaHTM0TyHMQD775To12L-1B4V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LxtLZztZIiKP9MpyMKtIokW52ypocoov" TargetMode="External"/><Relationship Id="rId6" Type="http://schemas.openxmlformats.org/officeDocument/2006/relationships/hyperlink" Target="https://drive.google.com/open?id=1U4s2uDzT_iBKVVlNC7NhfIpxfss7Dm77" TargetMode="External"/><Relationship Id="rId11" Type="http://schemas.openxmlformats.org/officeDocument/2006/relationships/hyperlink" Target="https://drive.google.com/open?id=1o7OUyzG6h8xCcYnPNM3H_Cqq41cmmW4Q" TargetMode="External"/><Relationship Id="rId24" Type="http://schemas.openxmlformats.org/officeDocument/2006/relationships/hyperlink" Target="https://drive.google.com/open?id=1Zb56TbHRzuZwslc-bnJtNwGKCafNYt-C" TargetMode="External"/><Relationship Id="rId32" Type="http://schemas.openxmlformats.org/officeDocument/2006/relationships/hyperlink" Target="https://drive.google.com/open?id=1OFT1tiuoM4tSfP_NHj8dQJUOJU1jXg2X" TargetMode="External"/><Relationship Id="rId37" Type="http://schemas.openxmlformats.org/officeDocument/2006/relationships/hyperlink" Target="https://drive.google.com/open?id=1RyUKxrVwq2sa65bBwU9XX690zFo2xQwM" TargetMode="External"/><Relationship Id="rId40" Type="http://schemas.openxmlformats.org/officeDocument/2006/relationships/hyperlink" Target="https://drive.google.com/open?id=1x77QwH-tQlJ9JlbDGgKTLFQJUknCkoRz" TargetMode="External"/><Relationship Id="rId45" Type="http://schemas.openxmlformats.org/officeDocument/2006/relationships/hyperlink" Target="https://drive.google.com/open?id=1-2gI-n_h1xYNAHkoNNOixo3YzJF8gKCI" TargetMode="External"/><Relationship Id="rId53" Type="http://schemas.openxmlformats.org/officeDocument/2006/relationships/hyperlink" Target="https://drive.google.com/open?id=1XVH0PrLK7KaLfjOfamhArYLW-MCqf6fO" TargetMode="External"/><Relationship Id="rId58" Type="http://schemas.openxmlformats.org/officeDocument/2006/relationships/hyperlink" Target="https://drive.google.com/open?id=1S0Pg8P6cJoxmw2fXYpw-AU6ZYzorlsrK" TargetMode="External"/><Relationship Id="rId5" Type="http://schemas.openxmlformats.org/officeDocument/2006/relationships/hyperlink" Target="https://drive.google.com/open?id=1U4s2uDzT_iBKVVlNC7NhfIpxfss7Dm77" TargetMode="External"/><Relationship Id="rId15" Type="http://schemas.openxmlformats.org/officeDocument/2006/relationships/hyperlink" Target="https://drive.google.com/open?id=1eeC1HSXn3yfb916PA8NvAHCudYbiWYat" TargetMode="External"/><Relationship Id="rId23" Type="http://schemas.openxmlformats.org/officeDocument/2006/relationships/hyperlink" Target="https://drive.google.com/open?id=1KkWK-Gy6TpfoyM_kXRLRdWy9fSuuLu9r" TargetMode="External"/><Relationship Id="rId28" Type="http://schemas.openxmlformats.org/officeDocument/2006/relationships/hyperlink" Target="https://drive.google.com/open?id=1UkYox4x0LgGBR5hr4N7Pu9t3wzbSk_Fo" TargetMode="External"/><Relationship Id="rId36" Type="http://schemas.openxmlformats.org/officeDocument/2006/relationships/hyperlink" Target="https://drive.google.com/open?id=1Om5uKb7kT0D6Uxii7AyBSbh0Q8NZS4cG" TargetMode="External"/><Relationship Id="rId49" Type="http://schemas.openxmlformats.org/officeDocument/2006/relationships/hyperlink" Target="https://drive.google.com/open?id=1TzJEh9ARdNZBI0xRMzM2kbqrCE55p5X_" TargetMode="External"/><Relationship Id="rId57" Type="http://schemas.openxmlformats.org/officeDocument/2006/relationships/hyperlink" Target="https://drive.google.com/open?id=1Vh-0qYuPEMvqwlA3heQDJMn9kDdug4bk" TargetMode="External"/><Relationship Id="rId61" Type="http://schemas.openxmlformats.org/officeDocument/2006/relationships/hyperlink" Target="https://drive.google.com/open?id=1Ny_IAD0wigFyvK33fcEEZB7YChlnU5Mh" TargetMode="External"/><Relationship Id="rId10" Type="http://schemas.openxmlformats.org/officeDocument/2006/relationships/hyperlink" Target="https://drive.google.com/open?id=1qHxkK07AyhCEdSolWbzPeLx0MMi719ea" TargetMode="External"/><Relationship Id="rId19" Type="http://schemas.openxmlformats.org/officeDocument/2006/relationships/hyperlink" Target="https://drive.google.com/open?id=11j_Ks0TWdNOKAgpsHarS_gfkt7E59PX3" TargetMode="External"/><Relationship Id="rId31" Type="http://schemas.openxmlformats.org/officeDocument/2006/relationships/hyperlink" Target="https://drive.google.com/open?id=1Oyd3HcmZev2eMg-N-3aJTGiTdGTUhK-6" TargetMode="External"/><Relationship Id="rId44" Type="http://schemas.openxmlformats.org/officeDocument/2006/relationships/hyperlink" Target="https://drive.google.com/open?id=1qLKinxRqRb691Bw3JbXF7acDOQmGfoGG" TargetMode="External"/><Relationship Id="rId52" Type="http://schemas.openxmlformats.org/officeDocument/2006/relationships/hyperlink" Target="https://drive.google.com/open?id=1jXSnlJXAs6aLbCsiqaJvtZduvooh-Tte" TargetMode="External"/><Relationship Id="rId60" Type="http://schemas.openxmlformats.org/officeDocument/2006/relationships/hyperlink" Target="https://drive.google.com/open?id=1TMYVxSJN323WPy9XVM5xpq1CHhe94GWX" TargetMode="External"/><Relationship Id="rId4" Type="http://schemas.openxmlformats.org/officeDocument/2006/relationships/hyperlink" Target="https://drive.google.com/open?id=1r1J8L6OqmT1Q_W07oifi1dbfhIWCdXkA" TargetMode="External"/><Relationship Id="rId9" Type="http://schemas.openxmlformats.org/officeDocument/2006/relationships/hyperlink" Target="https://drive.google.com/open?id=19Vmc-U07nDqh2HTj9pvt-sZTfCo1y7Jt" TargetMode="External"/><Relationship Id="rId14" Type="http://schemas.openxmlformats.org/officeDocument/2006/relationships/hyperlink" Target="https://drive.google.com/open?id=1nWBLinCq9fr12HDfbbYhQM-MjoJmyWL3" TargetMode="External"/><Relationship Id="rId22" Type="http://schemas.openxmlformats.org/officeDocument/2006/relationships/hyperlink" Target="https://drive.google.com/open?id=0BwdOKDXmsKuFRGZ3RFFWWTczc0tlWlFJQm9iR3g0cHZuMEpj" TargetMode="External"/><Relationship Id="rId27" Type="http://schemas.openxmlformats.org/officeDocument/2006/relationships/hyperlink" Target="https://drive.google.com/open?id=0BwdOKDXmsKuFRGZ3RFFWWTczc0tlWlFJQm9iR3g0cHZuMEpj" TargetMode="External"/><Relationship Id="rId30" Type="http://schemas.openxmlformats.org/officeDocument/2006/relationships/hyperlink" Target="https://drive.google.com/open?id=0BwdOKDXmsKuFRGZ3RFFWWTczc0tlWlFJQm9iR3g0cHZuMEpj" TargetMode="External"/><Relationship Id="rId35" Type="http://schemas.openxmlformats.org/officeDocument/2006/relationships/hyperlink" Target="https://drive.google.com/open?id=1h0sJ41gaNuoB4sgYCuJ3RiGhN6uK3nDA" TargetMode="External"/><Relationship Id="rId43" Type="http://schemas.openxmlformats.org/officeDocument/2006/relationships/hyperlink" Target="https://drive.google.com/open?id=1IlQlX4cgzvOHt69eJehFmCLAQsf_M152" TargetMode="External"/><Relationship Id="rId48" Type="http://schemas.openxmlformats.org/officeDocument/2006/relationships/hyperlink" Target="https://drive.google.com/open?id=1HWia6zWrtFOVgPQU2KX-U9VguNkwD1Bf" TargetMode="External"/><Relationship Id="rId56" Type="http://schemas.openxmlformats.org/officeDocument/2006/relationships/hyperlink" Target="https://drive.google.com/open?id=1My-StUMzMxkLfCSS52SVvMaAYWFz1V7u" TargetMode="External"/><Relationship Id="rId8" Type="http://schemas.openxmlformats.org/officeDocument/2006/relationships/hyperlink" Target="https://drive.google.com/open?id=19Vmc-U07nDqh2HTj9pvt-sZTfCo1y7Jt" TargetMode="External"/><Relationship Id="rId51" Type="http://schemas.openxmlformats.org/officeDocument/2006/relationships/hyperlink" Target="https://drive.google.com/open?id=1KZmyElBiEqyC1SIJteb-iyJTzPWNUrI9" TargetMode="External"/><Relationship Id="rId3" Type="http://schemas.openxmlformats.org/officeDocument/2006/relationships/hyperlink" Target="https://drive.google.com/open?id=1fE_A3y2Bz5LqjzOYRGJaCYzSvJeFyqv6" TargetMode="External"/><Relationship Id="rId12" Type="http://schemas.openxmlformats.org/officeDocument/2006/relationships/hyperlink" Target="https://drive.google.com/open?id=1o7OUyzG6h8xCcYnPNM3H_Cqq41cmmW4Q" TargetMode="External"/><Relationship Id="rId17" Type="http://schemas.openxmlformats.org/officeDocument/2006/relationships/hyperlink" Target="https://drive.google.com/open?id=1iWE_5r1VInvNbciKud2dKlDk92RX7YpQ" TargetMode="External"/><Relationship Id="rId25" Type="http://schemas.openxmlformats.org/officeDocument/2006/relationships/hyperlink" Target="https://drive.google.com/open?id=1kmJeKerE2tOowmQ0SO62AxU6ywXQZa8R" TargetMode="External"/><Relationship Id="rId33" Type="http://schemas.openxmlformats.org/officeDocument/2006/relationships/hyperlink" Target="https://drive.google.com/open?id=1JiBDJB-6Gr8iJxooPfm7C4fQsvJGKXVQ" TargetMode="External"/><Relationship Id="rId38" Type="http://schemas.openxmlformats.org/officeDocument/2006/relationships/hyperlink" Target="https://drive.google.com/open?id=1toc70lAi3fLaTOAFg1fnMXJNx3i6gAcH" TargetMode="External"/><Relationship Id="rId46" Type="http://schemas.openxmlformats.org/officeDocument/2006/relationships/hyperlink" Target="https://drive.google.com/open?id=1LRasmnwDYaKL8FSwp4-SH4NODTkWQRUq" TargetMode="External"/><Relationship Id="rId59" Type="http://schemas.openxmlformats.org/officeDocument/2006/relationships/hyperlink" Target="https://drive.google.com/open?id=1sYLnDlrAIIt8PeyQEd75GlqP3LDn3Yu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workbookViewId="0">
      <selection activeCell="I3" sqref="I3"/>
    </sheetView>
  </sheetViews>
  <sheetFormatPr defaultRowHeight="15" x14ac:dyDescent="0.25"/>
  <cols>
    <col min="1" max="1" width="4" style="11" customWidth="1"/>
    <col min="2" max="2" width="19.42578125" style="11" customWidth="1"/>
    <col min="3" max="3" width="11" style="11" customWidth="1"/>
    <col min="4" max="4" width="12.5703125" style="11" customWidth="1"/>
    <col min="5" max="5" width="10.28515625" style="11" customWidth="1"/>
    <col min="6" max="6" width="18.28515625" style="11" customWidth="1"/>
    <col min="7" max="7" width="6" style="25" customWidth="1"/>
    <col min="8" max="8" width="9.42578125" style="11" customWidth="1"/>
    <col min="9" max="9" width="13.42578125" style="25" customWidth="1"/>
    <col min="10" max="10" width="8.140625" style="25" customWidth="1"/>
    <col min="11" max="11" width="9" style="25" customWidth="1"/>
    <col min="12" max="16384" width="9.140625" style="11"/>
  </cols>
  <sheetData>
    <row r="1" spans="1:12" ht="45.7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8</v>
      </c>
      <c r="F1" s="12" t="s">
        <v>4</v>
      </c>
      <c r="G1" s="18" t="s">
        <v>5</v>
      </c>
      <c r="H1" s="12" t="s">
        <v>6</v>
      </c>
      <c r="I1" s="19" t="s">
        <v>86</v>
      </c>
      <c r="J1" s="18" t="s">
        <v>85</v>
      </c>
      <c r="K1" s="19" t="s">
        <v>87</v>
      </c>
      <c r="L1" s="22"/>
    </row>
    <row r="2" spans="1:12" ht="42" customHeight="1" x14ac:dyDescent="0.25">
      <c r="A2" s="23">
        <v>1</v>
      </c>
      <c r="B2" s="13" t="s">
        <v>13</v>
      </c>
      <c r="C2" s="13" t="s">
        <v>7</v>
      </c>
      <c r="D2" s="13" t="s">
        <v>28</v>
      </c>
      <c r="E2" s="13" t="s">
        <v>14</v>
      </c>
      <c r="F2" s="13" t="s">
        <v>31</v>
      </c>
      <c r="G2" s="14">
        <v>4</v>
      </c>
      <c r="H2" s="13" t="s">
        <v>15</v>
      </c>
      <c r="I2" s="15" t="s">
        <v>16</v>
      </c>
      <c r="J2" s="24">
        <v>2</v>
      </c>
      <c r="K2" s="24">
        <f>IF(J2="","",SUM(J$2:J2))</f>
        <v>2</v>
      </c>
      <c r="L2" s="22"/>
    </row>
    <row r="3" spans="1:12" ht="75" x14ac:dyDescent="0.25">
      <c r="A3" s="23">
        <v>2</v>
      </c>
      <c r="B3" s="13" t="s">
        <v>40</v>
      </c>
      <c r="C3" s="13" t="s">
        <v>7</v>
      </c>
      <c r="D3" s="13" t="s">
        <v>23</v>
      </c>
      <c r="E3" s="13" t="s">
        <v>18</v>
      </c>
      <c r="F3" s="13" t="s">
        <v>32</v>
      </c>
      <c r="G3" s="16">
        <v>2</v>
      </c>
      <c r="H3" s="13" t="s">
        <v>19</v>
      </c>
      <c r="I3" s="15" t="s">
        <v>20</v>
      </c>
      <c r="J3" s="16">
        <v>3</v>
      </c>
      <c r="K3" s="24">
        <f>IF(J3="","",SUM(J$2:J3))</f>
        <v>5</v>
      </c>
      <c r="L3" s="22"/>
    </row>
    <row r="4" spans="1:12" ht="60.75" customHeight="1" x14ac:dyDescent="0.25">
      <c r="A4" s="23">
        <v>3</v>
      </c>
      <c r="B4" s="13" t="s">
        <v>17</v>
      </c>
      <c r="C4" s="13" t="s">
        <v>7</v>
      </c>
      <c r="D4" s="13" t="s">
        <v>23</v>
      </c>
      <c r="E4" s="13" t="s">
        <v>18</v>
      </c>
      <c r="F4" s="13" t="s">
        <v>32</v>
      </c>
      <c r="G4" s="16">
        <v>2</v>
      </c>
      <c r="H4" s="13" t="s">
        <v>19</v>
      </c>
      <c r="I4" s="15" t="s">
        <v>21</v>
      </c>
      <c r="J4" s="24">
        <v>3</v>
      </c>
      <c r="K4" s="24">
        <f>IF(J4="","",SUM(J$2:J4))</f>
        <v>8</v>
      </c>
      <c r="L4" s="22"/>
    </row>
    <row r="5" spans="1:12" ht="51" customHeight="1" x14ac:dyDescent="0.25">
      <c r="A5" s="23">
        <v>4</v>
      </c>
      <c r="B5" s="13" t="s">
        <v>30</v>
      </c>
      <c r="C5" s="13" t="s">
        <v>10</v>
      </c>
      <c r="D5" s="13" t="s">
        <v>35</v>
      </c>
      <c r="E5" s="13" t="s">
        <v>9</v>
      </c>
      <c r="F5" s="13" t="s">
        <v>33</v>
      </c>
      <c r="G5" s="16">
        <v>1</v>
      </c>
      <c r="H5" s="13" t="s">
        <v>24</v>
      </c>
      <c r="I5" s="15" t="s">
        <v>22</v>
      </c>
      <c r="J5" s="16">
        <v>2</v>
      </c>
      <c r="K5" s="24">
        <f>IF(J5="","",SUM(J$2:J5))</f>
        <v>10</v>
      </c>
      <c r="L5" s="22"/>
    </row>
    <row r="6" spans="1:12" ht="45" x14ac:dyDescent="0.25">
      <c r="A6" s="23">
        <v>5</v>
      </c>
      <c r="B6" s="20" t="s">
        <v>26</v>
      </c>
      <c r="C6" s="13" t="s">
        <v>7</v>
      </c>
      <c r="D6" s="13" t="s">
        <v>27</v>
      </c>
      <c r="E6" s="13" t="s">
        <v>9</v>
      </c>
      <c r="F6" s="13" t="s">
        <v>34</v>
      </c>
      <c r="G6" s="16">
        <v>2</v>
      </c>
      <c r="H6" s="13" t="s">
        <v>29</v>
      </c>
      <c r="I6" s="15" t="s">
        <v>25</v>
      </c>
      <c r="J6" s="16">
        <v>3</v>
      </c>
      <c r="K6" s="24">
        <f>IF(J6="","",SUM(J$2:J6))</f>
        <v>13</v>
      </c>
      <c r="L6" s="22" t="s">
        <v>205</v>
      </c>
    </row>
    <row r="7" spans="1:12" ht="60" x14ac:dyDescent="0.25">
      <c r="A7" s="23">
        <v>6</v>
      </c>
      <c r="B7" s="13" t="s">
        <v>172</v>
      </c>
      <c r="C7" s="13" t="s">
        <v>10</v>
      </c>
      <c r="D7" s="13" t="s">
        <v>173</v>
      </c>
      <c r="E7" s="13" t="s">
        <v>9</v>
      </c>
      <c r="F7" s="13" t="s">
        <v>191</v>
      </c>
      <c r="G7" s="14">
        <v>4</v>
      </c>
      <c r="H7" s="13" t="s">
        <v>174</v>
      </c>
      <c r="I7" s="15" t="s">
        <v>202</v>
      </c>
      <c r="J7" s="16">
        <v>3</v>
      </c>
      <c r="K7" s="24">
        <f>IF(J7="","",SUM(J$2:J7))</f>
        <v>16</v>
      </c>
      <c r="L7" s="22" t="s">
        <v>205</v>
      </c>
    </row>
    <row r="8" spans="1:12" ht="40.5" customHeight="1" x14ac:dyDescent="0.25">
      <c r="A8" s="23">
        <v>7</v>
      </c>
      <c r="B8" s="13" t="s">
        <v>41</v>
      </c>
      <c r="C8" s="13" t="s">
        <v>7</v>
      </c>
      <c r="D8" s="13" t="s">
        <v>37</v>
      </c>
      <c r="E8" s="13" t="s">
        <v>9</v>
      </c>
      <c r="F8" s="13" t="s">
        <v>43</v>
      </c>
      <c r="G8" s="16">
        <v>1</v>
      </c>
      <c r="H8" s="13" t="s">
        <v>42</v>
      </c>
      <c r="I8" s="15" t="s">
        <v>44</v>
      </c>
      <c r="J8" s="16">
        <v>2</v>
      </c>
      <c r="K8" s="24">
        <f>IF(J8="","",SUM(J$2:J8))</f>
        <v>18</v>
      </c>
      <c r="L8" s="22"/>
    </row>
    <row r="9" spans="1:12" ht="60" x14ac:dyDescent="0.25">
      <c r="A9" s="23">
        <v>8</v>
      </c>
      <c r="B9" s="13" t="s">
        <v>187</v>
      </c>
      <c r="C9" s="13" t="s">
        <v>7</v>
      </c>
      <c r="D9" s="13" t="s">
        <v>7</v>
      </c>
      <c r="E9" s="13" t="s">
        <v>45</v>
      </c>
      <c r="F9" s="13" t="s">
        <v>46</v>
      </c>
      <c r="G9" s="16">
        <v>2</v>
      </c>
      <c r="H9" s="13" t="s">
        <v>47</v>
      </c>
      <c r="I9" s="15" t="s">
        <v>48</v>
      </c>
      <c r="J9" s="16">
        <v>2</v>
      </c>
      <c r="K9" s="24">
        <f>IF(J9="","",SUM(J$2:J9))</f>
        <v>20</v>
      </c>
      <c r="L9" s="22" t="s">
        <v>205</v>
      </c>
    </row>
    <row r="10" spans="1:12" ht="60" x14ac:dyDescent="0.25">
      <c r="A10" s="23">
        <v>9</v>
      </c>
      <c r="B10" s="13" t="s">
        <v>51</v>
      </c>
      <c r="C10" s="13" t="s">
        <v>10</v>
      </c>
      <c r="D10" s="13" t="s">
        <v>52</v>
      </c>
      <c r="E10" s="13" t="s">
        <v>14</v>
      </c>
      <c r="F10" s="13" t="s">
        <v>54</v>
      </c>
      <c r="G10" s="16">
        <v>2</v>
      </c>
      <c r="H10" s="13" t="s">
        <v>53</v>
      </c>
      <c r="I10" s="15" t="s">
        <v>49</v>
      </c>
      <c r="J10" s="16">
        <v>2</v>
      </c>
      <c r="K10" s="24">
        <f>IF(J10="","",SUM(J$2:J10))</f>
        <v>22</v>
      </c>
      <c r="L10" s="22" t="s">
        <v>205</v>
      </c>
    </row>
    <row r="11" spans="1:12" ht="60" x14ac:dyDescent="0.25">
      <c r="A11" s="23">
        <v>10</v>
      </c>
      <c r="B11" s="13" t="s">
        <v>55</v>
      </c>
      <c r="C11" s="13" t="s">
        <v>10</v>
      </c>
      <c r="D11" s="13" t="s">
        <v>52</v>
      </c>
      <c r="E11" s="13" t="s">
        <v>14</v>
      </c>
      <c r="F11" s="13" t="s">
        <v>54</v>
      </c>
      <c r="G11" s="16">
        <v>2</v>
      </c>
      <c r="H11" s="13" t="s">
        <v>56</v>
      </c>
      <c r="I11" s="15" t="s">
        <v>50</v>
      </c>
      <c r="J11" s="16">
        <v>2</v>
      </c>
      <c r="K11" s="24">
        <f>IF(J11="","",SUM(J$2:J11))</f>
        <v>24</v>
      </c>
      <c r="L11" s="22" t="s">
        <v>205</v>
      </c>
    </row>
    <row r="12" spans="1:12" ht="60" x14ac:dyDescent="0.25">
      <c r="A12" s="23">
        <v>11</v>
      </c>
      <c r="B12" s="21" t="s">
        <v>57</v>
      </c>
      <c r="C12" s="13" t="s">
        <v>7</v>
      </c>
      <c r="D12" s="13" t="s">
        <v>58</v>
      </c>
      <c r="E12" s="13" t="s">
        <v>9</v>
      </c>
      <c r="F12" s="13" t="s">
        <v>59</v>
      </c>
      <c r="G12" s="16">
        <v>4</v>
      </c>
      <c r="H12" s="13" t="s">
        <v>60</v>
      </c>
      <c r="I12" s="15" t="s">
        <v>61</v>
      </c>
      <c r="J12" s="16">
        <v>3</v>
      </c>
      <c r="K12" s="24">
        <f>IF(J12="","",SUM(J$2:J12))</f>
        <v>27</v>
      </c>
      <c r="L12" s="22" t="s">
        <v>205</v>
      </c>
    </row>
    <row r="13" spans="1:12" ht="63" x14ac:dyDescent="0.25">
      <c r="A13" s="23">
        <v>12</v>
      </c>
      <c r="B13" s="20" t="s">
        <v>188</v>
      </c>
      <c r="C13" s="13" t="s">
        <v>7</v>
      </c>
      <c r="D13" s="13" t="s">
        <v>58</v>
      </c>
      <c r="E13" s="13" t="s">
        <v>9</v>
      </c>
      <c r="F13" s="13" t="s">
        <v>63</v>
      </c>
      <c r="G13" s="16">
        <v>4</v>
      </c>
      <c r="H13" s="13" t="s">
        <v>29</v>
      </c>
      <c r="I13" s="15" t="s">
        <v>62</v>
      </c>
      <c r="J13" s="16">
        <v>1</v>
      </c>
      <c r="K13" s="24">
        <f>IF(J13="","",SUM(J$2:J13))</f>
        <v>28</v>
      </c>
      <c r="L13" s="22" t="s">
        <v>205</v>
      </c>
    </row>
    <row r="14" spans="1:12" ht="60" x14ac:dyDescent="0.25">
      <c r="A14" s="23">
        <v>13</v>
      </c>
      <c r="B14" s="13" t="s">
        <v>70</v>
      </c>
      <c r="C14" s="13" t="s">
        <v>7</v>
      </c>
      <c r="D14" s="13" t="s">
        <v>58</v>
      </c>
      <c r="E14" s="13" t="s">
        <v>9</v>
      </c>
      <c r="F14" s="13" t="s">
        <v>71</v>
      </c>
      <c r="G14" s="16">
        <v>3</v>
      </c>
      <c r="H14" s="13" t="s">
        <v>72</v>
      </c>
      <c r="I14" s="15" t="s">
        <v>73</v>
      </c>
      <c r="J14" s="16">
        <v>2</v>
      </c>
      <c r="K14" s="24">
        <f>IF(J14="","",SUM(J$2:J14))</f>
        <v>30</v>
      </c>
      <c r="L14" s="22" t="s">
        <v>205</v>
      </c>
    </row>
    <row r="15" spans="1:12" ht="60" x14ac:dyDescent="0.25">
      <c r="A15" s="23">
        <v>14</v>
      </c>
      <c r="B15" s="13" t="s">
        <v>74</v>
      </c>
      <c r="C15" s="13" t="s">
        <v>7</v>
      </c>
      <c r="D15" s="13" t="s">
        <v>7</v>
      </c>
      <c r="E15" s="13" t="s">
        <v>45</v>
      </c>
      <c r="F15" s="13" t="s">
        <v>75</v>
      </c>
      <c r="G15" s="16">
        <v>3</v>
      </c>
      <c r="H15" s="13" t="s">
        <v>47</v>
      </c>
      <c r="I15" s="15" t="s">
        <v>76</v>
      </c>
      <c r="J15" s="16">
        <v>3</v>
      </c>
      <c r="K15" s="24">
        <f>IF(J15="","",SUM(J$2:J15))</f>
        <v>33</v>
      </c>
      <c r="L15" s="22" t="s">
        <v>205</v>
      </c>
    </row>
    <row r="16" spans="1:12" ht="60" x14ac:dyDescent="0.25">
      <c r="A16" s="23">
        <v>15</v>
      </c>
      <c r="B16" s="13" t="s">
        <v>80</v>
      </c>
      <c r="C16" s="13" t="s">
        <v>7</v>
      </c>
      <c r="D16" s="13" t="s">
        <v>7</v>
      </c>
      <c r="E16" s="13" t="s">
        <v>45</v>
      </c>
      <c r="F16" s="13" t="s">
        <v>75</v>
      </c>
      <c r="G16" s="16">
        <v>3</v>
      </c>
      <c r="H16" s="13" t="s">
        <v>47</v>
      </c>
      <c r="I16" s="15" t="s">
        <v>77</v>
      </c>
      <c r="J16" s="16">
        <v>3</v>
      </c>
      <c r="K16" s="24">
        <f>IF(J16="","",SUM(J$2:J16))</f>
        <v>36</v>
      </c>
      <c r="L16" s="22" t="s">
        <v>205</v>
      </c>
    </row>
    <row r="17" spans="1:12" ht="60" x14ac:dyDescent="0.25">
      <c r="A17" s="23">
        <v>16</v>
      </c>
      <c r="B17" s="13" t="s">
        <v>81</v>
      </c>
      <c r="C17" s="13" t="s">
        <v>7</v>
      </c>
      <c r="D17" s="13" t="s">
        <v>37</v>
      </c>
      <c r="E17" s="13" t="s">
        <v>9</v>
      </c>
      <c r="F17" s="13" t="s">
        <v>82</v>
      </c>
      <c r="G17" s="16">
        <v>3</v>
      </c>
      <c r="H17" s="13" t="s">
        <v>42</v>
      </c>
      <c r="I17" s="15" t="s">
        <v>78</v>
      </c>
      <c r="J17" s="24">
        <v>3</v>
      </c>
      <c r="K17" s="24">
        <f>IF(J17="","",SUM(J$2:J17))</f>
        <v>39</v>
      </c>
      <c r="L17" s="22" t="s">
        <v>205</v>
      </c>
    </row>
    <row r="18" spans="1:12" ht="45" x14ac:dyDescent="0.25">
      <c r="A18" s="23">
        <v>17</v>
      </c>
      <c r="B18" s="13" t="s">
        <v>83</v>
      </c>
      <c r="C18" s="13" t="s">
        <v>7</v>
      </c>
      <c r="D18" s="13" t="s">
        <v>7</v>
      </c>
      <c r="E18" s="13" t="s">
        <v>45</v>
      </c>
      <c r="F18" s="13" t="s">
        <v>84</v>
      </c>
      <c r="G18" s="16">
        <v>2</v>
      </c>
      <c r="H18" s="13" t="s">
        <v>47</v>
      </c>
      <c r="I18" s="15" t="s">
        <v>79</v>
      </c>
      <c r="J18" s="16">
        <v>3</v>
      </c>
      <c r="K18" s="24">
        <f>IF(J18="","",SUM(J$2:J18))</f>
        <v>42</v>
      </c>
      <c r="L18" s="22" t="s">
        <v>205</v>
      </c>
    </row>
    <row r="19" spans="1:12" ht="45" x14ac:dyDescent="0.25">
      <c r="A19" s="23">
        <v>18</v>
      </c>
      <c r="B19" s="13" t="s">
        <v>88</v>
      </c>
      <c r="C19" s="13" t="s">
        <v>7</v>
      </c>
      <c r="D19" s="13" t="s">
        <v>58</v>
      </c>
      <c r="E19" s="13" t="s">
        <v>9</v>
      </c>
      <c r="F19" s="13" t="s">
        <v>89</v>
      </c>
      <c r="G19" s="16">
        <v>2</v>
      </c>
      <c r="H19" s="13" t="s">
        <v>90</v>
      </c>
      <c r="I19" s="15" t="s">
        <v>91</v>
      </c>
      <c r="J19" s="24">
        <v>3</v>
      </c>
      <c r="K19" s="24">
        <f>IF(J19="","",SUM(J$2:J19))</f>
        <v>45</v>
      </c>
      <c r="L19" s="22" t="s">
        <v>205</v>
      </c>
    </row>
    <row r="20" spans="1:12" ht="45" x14ac:dyDescent="0.25">
      <c r="A20" s="23">
        <v>19</v>
      </c>
      <c r="B20" s="13" t="s">
        <v>119</v>
      </c>
      <c r="C20" s="13" t="s">
        <v>7</v>
      </c>
      <c r="D20" s="13" t="s">
        <v>58</v>
      </c>
      <c r="E20" s="13" t="s">
        <v>9</v>
      </c>
      <c r="F20" s="13" t="s">
        <v>207</v>
      </c>
      <c r="G20" s="16">
        <v>4</v>
      </c>
      <c r="H20" s="13" t="s">
        <v>60</v>
      </c>
      <c r="I20" s="15" t="s">
        <v>96</v>
      </c>
      <c r="J20" s="24">
        <v>2</v>
      </c>
      <c r="K20" s="24">
        <f>IF(J20="","",SUM(J$2:J20))</f>
        <v>47</v>
      </c>
      <c r="L20" s="22" t="s">
        <v>205</v>
      </c>
    </row>
    <row r="21" spans="1:12" ht="60" x14ac:dyDescent="0.25">
      <c r="A21" s="23">
        <v>20</v>
      </c>
      <c r="B21" s="13" t="s">
        <v>120</v>
      </c>
      <c r="C21" s="13" t="s">
        <v>7</v>
      </c>
      <c r="D21" s="13" t="s">
        <v>37</v>
      </c>
      <c r="E21" s="13" t="s">
        <v>9</v>
      </c>
      <c r="F21" s="13" t="s">
        <v>121</v>
      </c>
      <c r="G21" s="16">
        <v>1</v>
      </c>
      <c r="H21" s="13" t="s">
        <v>42</v>
      </c>
      <c r="I21" s="15" t="s">
        <v>97</v>
      </c>
      <c r="J21" s="24">
        <v>3</v>
      </c>
      <c r="K21" s="24">
        <f>IF(J21="","",SUM(J$2:J21))</f>
        <v>50</v>
      </c>
      <c r="L21" s="22"/>
    </row>
    <row r="22" spans="1:12" ht="45" x14ac:dyDescent="0.25">
      <c r="A22" s="23">
        <v>21</v>
      </c>
      <c r="B22" s="13" t="s">
        <v>36</v>
      </c>
      <c r="C22" s="13" t="s">
        <v>7</v>
      </c>
      <c r="D22" s="13" t="s">
        <v>37</v>
      </c>
      <c r="E22" s="13" t="s">
        <v>9</v>
      </c>
      <c r="F22" s="13" t="s">
        <v>38</v>
      </c>
      <c r="G22" s="16">
        <v>1</v>
      </c>
      <c r="H22" s="13" t="s">
        <v>39</v>
      </c>
      <c r="I22" s="15" t="s">
        <v>98</v>
      </c>
      <c r="J22" s="24">
        <v>1</v>
      </c>
      <c r="K22" s="24">
        <f>IF(J22="","",SUM(J$2:J22))</f>
        <v>51</v>
      </c>
      <c r="L22" s="22"/>
    </row>
    <row r="23" spans="1:12" ht="60" x14ac:dyDescent="0.25">
      <c r="A23" s="23">
        <v>22</v>
      </c>
      <c r="B23" s="13" t="s">
        <v>81</v>
      </c>
      <c r="C23" s="13" t="s">
        <v>7</v>
      </c>
      <c r="D23" s="13" t="s">
        <v>58</v>
      </c>
      <c r="E23" s="13" t="s">
        <v>9</v>
      </c>
      <c r="F23" s="13" t="s">
        <v>151</v>
      </c>
      <c r="G23" s="16">
        <v>4</v>
      </c>
      <c r="H23" s="13" t="s">
        <v>60</v>
      </c>
      <c r="I23" s="15" t="s">
        <v>99</v>
      </c>
      <c r="J23" s="24">
        <v>3</v>
      </c>
      <c r="K23" s="24">
        <f>IF(J23="","",SUM(J$2:J23))</f>
        <v>54</v>
      </c>
      <c r="L23" s="22" t="s">
        <v>205</v>
      </c>
    </row>
    <row r="24" spans="1:12" ht="45" x14ac:dyDescent="0.25">
      <c r="A24" s="23">
        <v>23</v>
      </c>
      <c r="B24" s="13" t="s">
        <v>26</v>
      </c>
      <c r="C24" s="13" t="s">
        <v>7</v>
      </c>
      <c r="D24" s="13" t="s">
        <v>58</v>
      </c>
      <c r="E24" s="13" t="s">
        <v>9</v>
      </c>
      <c r="F24" s="13" t="s">
        <v>131</v>
      </c>
      <c r="G24" s="16"/>
      <c r="H24" s="13" t="s">
        <v>60</v>
      </c>
      <c r="I24" s="15" t="s">
        <v>132</v>
      </c>
      <c r="J24" s="24">
        <v>2</v>
      </c>
      <c r="K24" s="24">
        <f>IF(J24="","",SUM(J$2:J24))</f>
        <v>56</v>
      </c>
      <c r="L24" s="22" t="s">
        <v>205</v>
      </c>
    </row>
    <row r="25" spans="1:12" ht="45" x14ac:dyDescent="0.25">
      <c r="A25" s="23">
        <v>24</v>
      </c>
      <c r="B25" s="13" t="s">
        <v>152</v>
      </c>
      <c r="C25" s="13" t="s">
        <v>7</v>
      </c>
      <c r="D25" s="13" t="s">
        <v>7</v>
      </c>
      <c r="E25" s="13" t="s">
        <v>45</v>
      </c>
      <c r="F25" s="13" t="s">
        <v>153</v>
      </c>
      <c r="G25" s="16">
        <v>2</v>
      </c>
      <c r="H25" s="13" t="s">
        <v>47</v>
      </c>
      <c r="I25" s="15" t="s">
        <v>133</v>
      </c>
      <c r="J25" s="24">
        <v>2</v>
      </c>
      <c r="K25" s="24">
        <f>IF(J25="","",SUM(J$2:J25))</f>
        <v>58</v>
      </c>
      <c r="L25" s="22"/>
    </row>
    <row r="26" spans="1:12" ht="75" x14ac:dyDescent="0.25">
      <c r="A26" s="23">
        <v>25</v>
      </c>
      <c r="B26" s="13" t="s">
        <v>129</v>
      </c>
      <c r="C26" s="13" t="s">
        <v>7</v>
      </c>
      <c r="D26" s="13" t="s">
        <v>37</v>
      </c>
      <c r="E26" s="13" t="s">
        <v>9</v>
      </c>
      <c r="F26" s="13" t="s">
        <v>130</v>
      </c>
      <c r="G26" s="16">
        <v>3</v>
      </c>
      <c r="H26" s="13" t="s">
        <v>39</v>
      </c>
      <c r="I26" s="15" t="s">
        <v>134</v>
      </c>
      <c r="J26" s="24">
        <v>3</v>
      </c>
      <c r="K26" s="24">
        <f>IF(J26="","",SUM(J$2:J26))</f>
        <v>61</v>
      </c>
      <c r="L26" s="22" t="s">
        <v>205</v>
      </c>
    </row>
    <row r="27" spans="1:12" ht="45" x14ac:dyDescent="0.25">
      <c r="A27" s="23">
        <v>26</v>
      </c>
      <c r="B27" s="13" t="s">
        <v>92</v>
      </c>
      <c r="C27" s="13" t="s">
        <v>10</v>
      </c>
      <c r="D27" s="13" t="s">
        <v>93</v>
      </c>
      <c r="E27" s="13" t="s">
        <v>14</v>
      </c>
      <c r="F27" s="13" t="s">
        <v>94</v>
      </c>
      <c r="G27" s="16">
        <v>1</v>
      </c>
      <c r="H27" s="13" t="s">
        <v>95</v>
      </c>
      <c r="I27" s="15" t="s">
        <v>135</v>
      </c>
      <c r="J27" s="24">
        <v>1</v>
      </c>
      <c r="K27" s="24">
        <f>IF(J27="","",SUM(J$2:J27))</f>
        <v>62</v>
      </c>
      <c r="L27" s="22" t="s">
        <v>205</v>
      </c>
    </row>
    <row r="28" spans="1:12" ht="45" x14ac:dyDescent="0.25">
      <c r="A28" s="23">
        <v>27</v>
      </c>
      <c r="B28" s="13" t="s">
        <v>100</v>
      </c>
      <c r="C28" s="13" t="s">
        <v>10</v>
      </c>
      <c r="D28" s="13" t="s">
        <v>93</v>
      </c>
      <c r="E28" s="13" t="s">
        <v>14</v>
      </c>
      <c r="F28" s="13" t="s">
        <v>101</v>
      </c>
      <c r="G28" s="16">
        <v>1</v>
      </c>
      <c r="H28" s="13" t="s">
        <v>102</v>
      </c>
      <c r="I28" s="15" t="s">
        <v>136</v>
      </c>
      <c r="J28" s="24">
        <v>1</v>
      </c>
      <c r="K28" s="24">
        <f>IF(J28="","",SUM(J$2:J28))</f>
        <v>63</v>
      </c>
      <c r="L28" s="22" t="s">
        <v>205</v>
      </c>
    </row>
    <row r="29" spans="1:12" ht="45" x14ac:dyDescent="0.25">
      <c r="A29" s="23">
        <v>28</v>
      </c>
      <c r="B29" s="13" t="s">
        <v>103</v>
      </c>
      <c r="C29" s="13" t="s">
        <v>10</v>
      </c>
      <c r="D29" s="13" t="s">
        <v>93</v>
      </c>
      <c r="E29" s="13" t="s">
        <v>14</v>
      </c>
      <c r="F29" s="13" t="s">
        <v>104</v>
      </c>
      <c r="G29" s="16">
        <v>1</v>
      </c>
      <c r="H29" s="13" t="s">
        <v>105</v>
      </c>
      <c r="I29" s="15" t="s">
        <v>137</v>
      </c>
      <c r="J29" s="14">
        <v>1</v>
      </c>
      <c r="K29" s="24">
        <f>IF(J29="","",SUM(J$2:J29))</f>
        <v>64</v>
      </c>
      <c r="L29" s="22" t="s">
        <v>205</v>
      </c>
    </row>
    <row r="30" spans="1:12" ht="45" x14ac:dyDescent="0.25">
      <c r="A30" s="23">
        <v>29</v>
      </c>
      <c r="B30" s="17" t="s">
        <v>106</v>
      </c>
      <c r="C30" s="13" t="s">
        <v>10</v>
      </c>
      <c r="D30" s="13" t="s">
        <v>93</v>
      </c>
      <c r="E30" s="13" t="s">
        <v>14</v>
      </c>
      <c r="F30" s="17" t="s">
        <v>107</v>
      </c>
      <c r="G30" s="26">
        <v>3</v>
      </c>
      <c r="H30" s="17" t="s">
        <v>95</v>
      </c>
      <c r="I30" s="15" t="s">
        <v>138</v>
      </c>
      <c r="J30" s="24">
        <v>2</v>
      </c>
      <c r="K30" s="24">
        <f>IF(J30="","",SUM(J$2:J30))</f>
        <v>66</v>
      </c>
      <c r="L30" s="22" t="s">
        <v>205</v>
      </c>
    </row>
    <row r="31" spans="1:12" ht="45" x14ac:dyDescent="0.25">
      <c r="A31" s="23">
        <v>30</v>
      </c>
      <c r="B31" s="13" t="s">
        <v>128</v>
      </c>
      <c r="C31" s="13" t="s">
        <v>10</v>
      </c>
      <c r="D31" s="13" t="s">
        <v>93</v>
      </c>
      <c r="E31" s="13" t="s">
        <v>14</v>
      </c>
      <c r="F31" s="13" t="s">
        <v>108</v>
      </c>
      <c r="G31" s="16">
        <v>2</v>
      </c>
      <c r="H31" s="13" t="s">
        <v>109</v>
      </c>
      <c r="I31" s="15" t="s">
        <v>139</v>
      </c>
      <c r="J31" s="24">
        <v>1</v>
      </c>
      <c r="K31" s="24">
        <f>IF(J31="","",SUM(J$2:J31))</f>
        <v>67</v>
      </c>
      <c r="L31" s="22" t="s">
        <v>205</v>
      </c>
    </row>
    <row r="32" spans="1:12" ht="45" x14ac:dyDescent="0.25">
      <c r="A32" s="23">
        <v>31</v>
      </c>
      <c r="B32" s="13" t="s">
        <v>110</v>
      </c>
      <c r="C32" s="13" t="s">
        <v>10</v>
      </c>
      <c r="D32" s="13" t="s">
        <v>93</v>
      </c>
      <c r="E32" s="13" t="s">
        <v>14</v>
      </c>
      <c r="F32" s="13" t="s">
        <v>111</v>
      </c>
      <c r="G32" s="16">
        <v>1</v>
      </c>
      <c r="H32" s="13" t="s">
        <v>102</v>
      </c>
      <c r="I32" s="15" t="s">
        <v>140</v>
      </c>
      <c r="J32" s="24">
        <v>1</v>
      </c>
      <c r="K32" s="24">
        <f>IF(J32="","",SUM(J$2:J32))</f>
        <v>68</v>
      </c>
      <c r="L32" s="22" t="s">
        <v>205</v>
      </c>
    </row>
    <row r="33" spans="1:12" ht="45" x14ac:dyDescent="0.25">
      <c r="A33" s="23">
        <v>32</v>
      </c>
      <c r="B33" s="13" t="s">
        <v>112</v>
      </c>
      <c r="C33" s="13" t="s">
        <v>10</v>
      </c>
      <c r="D33" s="13" t="s">
        <v>93</v>
      </c>
      <c r="E33" s="13" t="s">
        <v>14</v>
      </c>
      <c r="F33" s="13" t="s">
        <v>113</v>
      </c>
      <c r="G33" s="16">
        <v>1</v>
      </c>
      <c r="H33" s="13" t="s">
        <v>102</v>
      </c>
      <c r="I33" s="15" t="s">
        <v>141</v>
      </c>
      <c r="J33" s="24">
        <v>2</v>
      </c>
      <c r="K33" s="24">
        <f>IF(J33="","",SUM(J$2:J33))</f>
        <v>70</v>
      </c>
      <c r="L33" s="22" t="s">
        <v>205</v>
      </c>
    </row>
    <row r="34" spans="1:12" ht="45" x14ac:dyDescent="0.25">
      <c r="A34" s="23">
        <v>33</v>
      </c>
      <c r="B34" s="13" t="s">
        <v>114</v>
      </c>
      <c r="C34" s="13" t="s">
        <v>10</v>
      </c>
      <c r="D34" s="13" t="s">
        <v>93</v>
      </c>
      <c r="E34" s="13" t="s">
        <v>14</v>
      </c>
      <c r="F34" s="13" t="s">
        <v>115</v>
      </c>
      <c r="G34" s="16">
        <v>1</v>
      </c>
      <c r="H34" s="13" t="s">
        <v>95</v>
      </c>
      <c r="I34" s="15" t="s">
        <v>142</v>
      </c>
      <c r="J34" s="24">
        <v>1</v>
      </c>
      <c r="K34" s="24">
        <f>IF(J34="","",SUM(J$2:J34))</f>
        <v>71</v>
      </c>
      <c r="L34" s="22" t="s">
        <v>205</v>
      </c>
    </row>
    <row r="35" spans="1:12" ht="45" x14ac:dyDescent="0.25">
      <c r="A35" s="23">
        <v>34</v>
      </c>
      <c r="B35" s="13" t="s">
        <v>117</v>
      </c>
      <c r="C35" s="13" t="s">
        <v>10</v>
      </c>
      <c r="D35" s="13" t="s">
        <v>93</v>
      </c>
      <c r="E35" s="13" t="s">
        <v>14</v>
      </c>
      <c r="F35" s="13" t="s">
        <v>118</v>
      </c>
      <c r="G35" s="16">
        <v>1</v>
      </c>
      <c r="H35" s="13" t="s">
        <v>105</v>
      </c>
      <c r="I35" s="15" t="s">
        <v>143</v>
      </c>
      <c r="J35" s="24">
        <v>1</v>
      </c>
      <c r="K35" s="24">
        <f>IF(J35="","",SUM(J$2:J35))</f>
        <v>72</v>
      </c>
      <c r="L35" s="22" t="s">
        <v>205</v>
      </c>
    </row>
    <row r="36" spans="1:12" ht="45" x14ac:dyDescent="0.25">
      <c r="A36" s="23">
        <v>35</v>
      </c>
      <c r="B36" s="13" t="s">
        <v>116</v>
      </c>
      <c r="C36" s="13" t="s">
        <v>10</v>
      </c>
      <c r="D36" s="13" t="s">
        <v>93</v>
      </c>
      <c r="E36" s="13" t="s">
        <v>14</v>
      </c>
      <c r="F36" s="13" t="s">
        <v>127</v>
      </c>
      <c r="G36" s="16">
        <v>1</v>
      </c>
      <c r="H36" s="13" t="s">
        <v>105</v>
      </c>
      <c r="I36" s="15" t="s">
        <v>144</v>
      </c>
      <c r="J36" s="24">
        <v>1</v>
      </c>
      <c r="K36" s="24">
        <f>IF(J36="","",SUM(J$2:J36))</f>
        <v>73</v>
      </c>
      <c r="L36" s="22" t="s">
        <v>205</v>
      </c>
    </row>
    <row r="37" spans="1:12" ht="60" x14ac:dyDescent="0.25">
      <c r="A37" s="23">
        <v>36</v>
      </c>
      <c r="B37" s="13" t="s">
        <v>81</v>
      </c>
      <c r="C37" s="13" t="s">
        <v>7</v>
      </c>
      <c r="D37" s="13" t="s">
        <v>58</v>
      </c>
      <c r="E37" s="13" t="s">
        <v>9</v>
      </c>
      <c r="F37" s="13" t="s">
        <v>126</v>
      </c>
      <c r="G37" s="16">
        <v>2</v>
      </c>
      <c r="H37" s="13" t="s">
        <v>29</v>
      </c>
      <c r="I37" s="15" t="s">
        <v>145</v>
      </c>
      <c r="J37" s="24">
        <v>3</v>
      </c>
      <c r="K37" s="24">
        <f>IF(J37="","",SUM(J$2:J37))</f>
        <v>76</v>
      </c>
      <c r="L37" s="22" t="s">
        <v>205</v>
      </c>
    </row>
    <row r="38" spans="1:12" ht="45" x14ac:dyDescent="0.25">
      <c r="A38" s="23">
        <v>37</v>
      </c>
      <c r="B38" s="13" t="s">
        <v>124</v>
      </c>
      <c r="C38" s="13" t="s">
        <v>7</v>
      </c>
      <c r="D38" s="13" t="s">
        <v>58</v>
      </c>
      <c r="E38" s="13" t="s">
        <v>9</v>
      </c>
      <c r="F38" s="13" t="s">
        <v>125</v>
      </c>
      <c r="G38" s="16">
        <v>3</v>
      </c>
      <c r="H38" s="13" t="s">
        <v>60</v>
      </c>
      <c r="I38" s="15" t="s">
        <v>146</v>
      </c>
      <c r="J38" s="24">
        <v>3</v>
      </c>
      <c r="K38" s="24">
        <f>IF(J38="","",SUM(J$2:J38))</f>
        <v>79</v>
      </c>
      <c r="L38" s="22" t="s">
        <v>205</v>
      </c>
    </row>
    <row r="39" spans="1:12" ht="45" x14ac:dyDescent="0.25">
      <c r="A39" s="23">
        <v>38</v>
      </c>
      <c r="B39" s="13" t="s">
        <v>149</v>
      </c>
      <c r="C39" s="13" t="s">
        <v>7</v>
      </c>
      <c r="D39" s="13" t="s">
        <v>58</v>
      </c>
      <c r="E39" s="13" t="s">
        <v>9</v>
      </c>
      <c r="F39" s="13" t="s">
        <v>150</v>
      </c>
      <c r="G39" s="16">
        <v>3</v>
      </c>
      <c r="H39" s="13" t="s">
        <v>72</v>
      </c>
      <c r="I39" s="15" t="s">
        <v>147</v>
      </c>
      <c r="J39" s="24">
        <v>3</v>
      </c>
      <c r="K39" s="24">
        <f>IF(J39="","",SUM(J$2:J39))</f>
        <v>82</v>
      </c>
      <c r="L39" s="22" t="s">
        <v>205</v>
      </c>
    </row>
    <row r="40" spans="1:12" ht="60" x14ac:dyDescent="0.25">
      <c r="A40" s="23">
        <v>39</v>
      </c>
      <c r="B40" s="13" t="s">
        <v>122</v>
      </c>
      <c r="C40" s="13" t="s">
        <v>7</v>
      </c>
      <c r="D40" s="13" t="s">
        <v>58</v>
      </c>
      <c r="E40" s="13" t="s">
        <v>9</v>
      </c>
      <c r="F40" s="13" t="s">
        <v>123</v>
      </c>
      <c r="G40" s="16">
        <v>3</v>
      </c>
      <c r="H40" s="13" t="s">
        <v>72</v>
      </c>
      <c r="I40" s="15" t="s">
        <v>148</v>
      </c>
      <c r="J40" s="24">
        <v>3</v>
      </c>
      <c r="K40" s="24">
        <f>IF(J40="","",SUM(J$2:J40))</f>
        <v>85</v>
      </c>
      <c r="L40" s="22" t="s">
        <v>205</v>
      </c>
    </row>
    <row r="41" spans="1:12" ht="44.25" customHeight="1" x14ac:dyDescent="0.25">
      <c r="A41" s="23">
        <v>40</v>
      </c>
      <c r="B41" s="13" t="s">
        <v>154</v>
      </c>
      <c r="C41" s="13" t="s">
        <v>10</v>
      </c>
      <c r="D41" s="13" t="s">
        <v>35</v>
      </c>
      <c r="E41" s="13" t="s">
        <v>9</v>
      </c>
      <c r="F41" s="13" t="s">
        <v>155</v>
      </c>
      <c r="G41" s="16">
        <v>2</v>
      </c>
      <c r="H41" s="13" t="s">
        <v>156</v>
      </c>
      <c r="I41" s="15" t="s">
        <v>157</v>
      </c>
      <c r="J41" s="24">
        <v>1</v>
      </c>
      <c r="K41" s="24">
        <f>IF(J41="","",SUM(J$2:J41))</f>
        <v>86</v>
      </c>
      <c r="L41" s="22" t="s">
        <v>205</v>
      </c>
    </row>
    <row r="42" spans="1:12" ht="45" x14ac:dyDescent="0.25">
      <c r="A42" s="23">
        <v>41</v>
      </c>
      <c r="B42" s="13" t="s">
        <v>158</v>
      </c>
      <c r="C42" s="13" t="s">
        <v>7</v>
      </c>
      <c r="D42" s="13" t="s">
        <v>37</v>
      </c>
      <c r="E42" s="13" t="s">
        <v>9</v>
      </c>
      <c r="F42" s="13" t="s">
        <v>159</v>
      </c>
      <c r="G42" s="16">
        <v>3</v>
      </c>
      <c r="H42" s="13" t="s">
        <v>39</v>
      </c>
      <c r="I42" s="15" t="s">
        <v>160</v>
      </c>
      <c r="J42" s="24">
        <v>2</v>
      </c>
      <c r="K42" s="24">
        <f>IF(J42="","",SUM(J$2:J42))</f>
        <v>88</v>
      </c>
      <c r="L42" s="22" t="s">
        <v>205</v>
      </c>
    </row>
    <row r="43" spans="1:12" ht="75" x14ac:dyDescent="0.25">
      <c r="A43" s="23">
        <v>42</v>
      </c>
      <c r="B43" s="13" t="s">
        <v>161</v>
      </c>
      <c r="C43" s="13" t="s">
        <v>10</v>
      </c>
      <c r="D43" s="13" t="s">
        <v>173</v>
      </c>
      <c r="E43" s="13" t="s">
        <v>9</v>
      </c>
      <c r="F43" s="13" t="s">
        <v>193</v>
      </c>
      <c r="G43" s="16">
        <v>4</v>
      </c>
      <c r="H43" s="13" t="s">
        <v>174</v>
      </c>
      <c r="I43" s="15" t="s">
        <v>175</v>
      </c>
      <c r="J43" s="24">
        <v>3</v>
      </c>
      <c r="K43" s="24">
        <f>IF(J43="","",SUM(J$2:J43))</f>
        <v>91</v>
      </c>
      <c r="L43" s="22" t="s">
        <v>205</v>
      </c>
    </row>
    <row r="44" spans="1:12" ht="60" x14ac:dyDescent="0.25">
      <c r="A44" s="23">
        <v>43</v>
      </c>
      <c r="B44" s="13" t="s">
        <v>162</v>
      </c>
      <c r="C44" s="13" t="s">
        <v>10</v>
      </c>
      <c r="D44" s="13" t="s">
        <v>173</v>
      </c>
      <c r="E44" s="13" t="s">
        <v>9</v>
      </c>
      <c r="F44" s="13" t="s">
        <v>194</v>
      </c>
      <c r="G44" s="16">
        <v>3</v>
      </c>
      <c r="H44" s="13" t="s">
        <v>174</v>
      </c>
      <c r="I44" s="15" t="s">
        <v>176</v>
      </c>
      <c r="J44" s="24">
        <v>3</v>
      </c>
      <c r="K44" s="24">
        <f>IF(J44="","",SUM(J$2:J44))</f>
        <v>94</v>
      </c>
      <c r="L44" s="22" t="s">
        <v>205</v>
      </c>
    </row>
    <row r="45" spans="1:12" ht="60" x14ac:dyDescent="0.25">
      <c r="A45" s="23">
        <v>44</v>
      </c>
      <c r="B45" s="13" t="s">
        <v>163</v>
      </c>
      <c r="C45" s="13" t="s">
        <v>10</v>
      </c>
      <c r="D45" s="13" t="s">
        <v>173</v>
      </c>
      <c r="E45" s="13" t="s">
        <v>9</v>
      </c>
      <c r="F45" s="13" t="s">
        <v>196</v>
      </c>
      <c r="G45" s="16">
        <v>3</v>
      </c>
      <c r="H45" s="13" t="s">
        <v>174</v>
      </c>
      <c r="I45" s="15" t="s">
        <v>177</v>
      </c>
      <c r="J45" s="24">
        <v>3</v>
      </c>
      <c r="K45" s="24">
        <f>IF(J45="","",SUM(J$2:J45))</f>
        <v>97</v>
      </c>
      <c r="L45" s="22" t="s">
        <v>205</v>
      </c>
    </row>
    <row r="46" spans="1:12" ht="60" x14ac:dyDescent="0.25">
      <c r="A46" s="23">
        <v>45</v>
      </c>
      <c r="B46" s="13" t="s">
        <v>164</v>
      </c>
      <c r="C46" s="13" t="s">
        <v>10</v>
      </c>
      <c r="D46" s="13" t="s">
        <v>173</v>
      </c>
      <c r="E46" s="13" t="s">
        <v>9</v>
      </c>
      <c r="F46" s="13" t="s">
        <v>197</v>
      </c>
      <c r="G46" s="16">
        <v>3</v>
      </c>
      <c r="H46" s="13" t="s">
        <v>174</v>
      </c>
      <c r="I46" s="15" t="s">
        <v>178</v>
      </c>
      <c r="J46" s="24">
        <v>3</v>
      </c>
      <c r="K46" s="24">
        <f>IF(J46="","",SUM(J$2:J46))</f>
        <v>100</v>
      </c>
      <c r="L46" s="22" t="s">
        <v>205</v>
      </c>
    </row>
    <row r="47" spans="1:12" ht="75" x14ac:dyDescent="0.25">
      <c r="A47" s="23">
        <v>46</v>
      </c>
      <c r="B47" s="13" t="s">
        <v>165</v>
      </c>
      <c r="C47" s="13" t="s">
        <v>10</v>
      </c>
      <c r="D47" s="13" t="s">
        <v>173</v>
      </c>
      <c r="E47" s="13" t="s">
        <v>9</v>
      </c>
      <c r="F47" s="13" t="s">
        <v>198</v>
      </c>
      <c r="G47" s="16">
        <v>3</v>
      </c>
      <c r="H47" s="13" t="s">
        <v>174</v>
      </c>
      <c r="I47" s="15" t="s">
        <v>179</v>
      </c>
      <c r="J47" s="24">
        <v>3</v>
      </c>
      <c r="K47" s="24">
        <f>IF(J47="","",SUM(J$2:J47))</f>
        <v>103</v>
      </c>
      <c r="L47" s="22" t="s">
        <v>205</v>
      </c>
    </row>
    <row r="48" spans="1:12" ht="60" x14ac:dyDescent="0.25">
      <c r="A48" s="23">
        <v>47</v>
      </c>
      <c r="B48" s="13" t="s">
        <v>166</v>
      </c>
      <c r="C48" s="13" t="s">
        <v>10</v>
      </c>
      <c r="D48" s="13" t="s">
        <v>173</v>
      </c>
      <c r="E48" s="13" t="s">
        <v>9</v>
      </c>
      <c r="F48" s="13" t="s">
        <v>201</v>
      </c>
      <c r="G48" s="16">
        <v>3</v>
      </c>
      <c r="H48" s="13" t="s">
        <v>174</v>
      </c>
      <c r="I48" s="15" t="s">
        <v>180</v>
      </c>
      <c r="J48" s="24">
        <v>3</v>
      </c>
      <c r="K48" s="24">
        <f>IF(J48="","",SUM(J$2:J48))</f>
        <v>106</v>
      </c>
      <c r="L48" s="22" t="s">
        <v>205</v>
      </c>
    </row>
    <row r="49" spans="1:12" ht="45" x14ac:dyDescent="0.25">
      <c r="A49" s="23">
        <v>48</v>
      </c>
      <c r="B49" s="13" t="s">
        <v>167</v>
      </c>
      <c r="C49" s="13" t="s">
        <v>10</v>
      </c>
      <c r="D49" s="13" t="s">
        <v>173</v>
      </c>
      <c r="E49" s="13" t="s">
        <v>9</v>
      </c>
      <c r="F49" s="13" t="s">
        <v>199</v>
      </c>
      <c r="G49" s="16">
        <v>3</v>
      </c>
      <c r="H49" s="13" t="s">
        <v>174</v>
      </c>
      <c r="I49" s="15" t="s">
        <v>181</v>
      </c>
      <c r="J49" s="24">
        <v>2</v>
      </c>
      <c r="K49" s="24">
        <f>IF(J49="","",SUM(J$2:J49))</f>
        <v>108</v>
      </c>
      <c r="L49" s="22" t="s">
        <v>205</v>
      </c>
    </row>
    <row r="50" spans="1:12" ht="45" x14ac:dyDescent="0.25">
      <c r="A50" s="23">
        <v>49</v>
      </c>
      <c r="B50" s="13" t="s">
        <v>168</v>
      </c>
      <c r="C50" s="13" t="s">
        <v>10</v>
      </c>
      <c r="D50" s="13" t="s">
        <v>173</v>
      </c>
      <c r="E50" s="13" t="s">
        <v>9</v>
      </c>
      <c r="F50" s="13" t="s">
        <v>195</v>
      </c>
      <c r="G50" s="14">
        <v>3</v>
      </c>
      <c r="H50" s="13" t="s">
        <v>174</v>
      </c>
      <c r="I50" s="15" t="s">
        <v>182</v>
      </c>
      <c r="J50" s="24">
        <v>3</v>
      </c>
      <c r="K50" s="24">
        <f>IF(J50="","",SUM(J$2:J50))</f>
        <v>111</v>
      </c>
      <c r="L50" s="22" t="s">
        <v>205</v>
      </c>
    </row>
    <row r="51" spans="1:12" ht="45" x14ac:dyDescent="0.25">
      <c r="A51" s="23">
        <v>50</v>
      </c>
      <c r="B51" s="13" t="s">
        <v>169</v>
      </c>
      <c r="C51" s="13" t="s">
        <v>10</v>
      </c>
      <c r="D51" s="13" t="s">
        <v>173</v>
      </c>
      <c r="E51" s="13" t="s">
        <v>9</v>
      </c>
      <c r="F51" s="13" t="s">
        <v>189</v>
      </c>
      <c r="G51" s="14">
        <v>3</v>
      </c>
      <c r="H51" s="13" t="s">
        <v>174</v>
      </c>
      <c r="I51" s="15" t="s">
        <v>183</v>
      </c>
      <c r="J51" s="24">
        <v>3</v>
      </c>
      <c r="K51" s="24">
        <f>IF(J51="","",SUM(J$2:J51))</f>
        <v>114</v>
      </c>
      <c r="L51" s="22" t="s">
        <v>205</v>
      </c>
    </row>
    <row r="52" spans="1:12" ht="45" x14ac:dyDescent="0.25">
      <c r="A52" s="23">
        <v>51</v>
      </c>
      <c r="B52" s="13" t="s">
        <v>169</v>
      </c>
      <c r="C52" s="13" t="s">
        <v>10</v>
      </c>
      <c r="D52" s="13" t="s">
        <v>173</v>
      </c>
      <c r="E52" s="13" t="s">
        <v>9</v>
      </c>
      <c r="F52" s="13" t="s">
        <v>192</v>
      </c>
      <c r="G52" s="14">
        <v>4</v>
      </c>
      <c r="H52" s="13" t="s">
        <v>174</v>
      </c>
      <c r="I52" s="15" t="s">
        <v>184</v>
      </c>
      <c r="J52" s="24">
        <v>3</v>
      </c>
      <c r="K52" s="24">
        <f>IF(J52="","",SUM(J$2:J52))</f>
        <v>117</v>
      </c>
      <c r="L52" s="22" t="s">
        <v>205</v>
      </c>
    </row>
    <row r="53" spans="1:12" ht="45" x14ac:dyDescent="0.25">
      <c r="A53" s="23">
        <v>52</v>
      </c>
      <c r="B53" s="13" t="s">
        <v>170</v>
      </c>
      <c r="C53" s="13" t="s">
        <v>10</v>
      </c>
      <c r="D53" s="13" t="s">
        <v>173</v>
      </c>
      <c r="E53" s="13" t="s">
        <v>9</v>
      </c>
      <c r="F53" s="13" t="s">
        <v>190</v>
      </c>
      <c r="G53" s="14">
        <v>3</v>
      </c>
      <c r="H53" s="13" t="s">
        <v>174</v>
      </c>
      <c r="I53" s="15" t="s">
        <v>185</v>
      </c>
      <c r="J53" s="24">
        <v>2</v>
      </c>
      <c r="K53" s="24">
        <f>IF(J53="","",SUM(J$2:J53))</f>
        <v>119</v>
      </c>
      <c r="L53" s="22" t="s">
        <v>205</v>
      </c>
    </row>
    <row r="54" spans="1:12" ht="45" x14ac:dyDescent="0.25">
      <c r="A54" s="23">
        <v>53</v>
      </c>
      <c r="B54" s="13" t="s">
        <v>171</v>
      </c>
      <c r="C54" s="13" t="s">
        <v>10</v>
      </c>
      <c r="D54" s="13" t="s">
        <v>173</v>
      </c>
      <c r="E54" s="13" t="s">
        <v>9</v>
      </c>
      <c r="F54" s="13" t="s">
        <v>200</v>
      </c>
      <c r="G54" s="14">
        <v>3</v>
      </c>
      <c r="H54" s="13" t="s">
        <v>174</v>
      </c>
      <c r="I54" s="15" t="s">
        <v>186</v>
      </c>
      <c r="J54" s="24">
        <v>2</v>
      </c>
      <c r="K54" s="24">
        <f>IF(J54="","",SUM(J$2:J54))</f>
        <v>121</v>
      </c>
      <c r="L54" s="22" t="s">
        <v>205</v>
      </c>
    </row>
    <row r="55" spans="1:12" ht="45" x14ac:dyDescent="0.25">
      <c r="A55" s="23">
        <v>54</v>
      </c>
      <c r="B55" s="13" t="s">
        <v>203</v>
      </c>
      <c r="C55" s="13" t="s">
        <v>7</v>
      </c>
      <c r="D55" s="13" t="s">
        <v>58</v>
      </c>
      <c r="E55" s="13" t="s">
        <v>9</v>
      </c>
      <c r="F55" s="13" t="s">
        <v>204</v>
      </c>
      <c r="G55" s="14"/>
      <c r="H55" s="13" t="s">
        <v>29</v>
      </c>
      <c r="I55" s="15" t="s">
        <v>206</v>
      </c>
      <c r="J55" s="24">
        <v>1</v>
      </c>
      <c r="K55" s="24">
        <f>IF(J55="","",SUM(J$2:J55))</f>
        <v>122</v>
      </c>
      <c r="L55" s="22" t="s">
        <v>205</v>
      </c>
    </row>
  </sheetData>
  <sortState ref="A2:L55">
    <sortCondition ref="A2:A37"/>
  </sortState>
  <hyperlinks>
    <hyperlink ref="I2" r:id="rId1"/>
    <hyperlink ref="I3" r:id="rId2"/>
    <hyperlink ref="I4" r:id="rId3"/>
    <hyperlink ref="I5" r:id="rId4"/>
    <hyperlink ref="I6" r:id="rId5"/>
    <hyperlink ref="I7:I8" r:id="rId6" display="Plakat 05"/>
    <hyperlink ref="I8" r:id="rId7"/>
    <hyperlink ref="I9" r:id="rId8"/>
    <hyperlink ref="I10:I11" r:id="rId9" display="Plakat 08"/>
    <hyperlink ref="I10" r:id="rId10"/>
    <hyperlink ref="I11" r:id="rId11"/>
    <hyperlink ref="I12:I13" r:id="rId12" display="Plakat 10"/>
    <hyperlink ref="I12" r:id="rId13"/>
    <hyperlink ref="I13" r:id="rId14"/>
    <hyperlink ref="I14" r:id="rId15"/>
    <hyperlink ref="I15:I18" r:id="rId16" display="Plakat 13"/>
    <hyperlink ref="I15" r:id="rId17"/>
    <hyperlink ref="I16" r:id="rId18"/>
    <hyperlink ref="I17" r:id="rId19"/>
    <hyperlink ref="I18" r:id="rId20"/>
    <hyperlink ref="I19" r:id="rId21"/>
    <hyperlink ref="I20:I22" r:id="rId22" display="Plakat 18"/>
    <hyperlink ref="I20" r:id="rId23"/>
    <hyperlink ref="I21" r:id="rId24"/>
    <hyperlink ref="I22" r:id="rId25"/>
    <hyperlink ref="I24" r:id="rId26"/>
    <hyperlink ref="I26:I28" r:id="rId27" display="Plakat 18"/>
    <hyperlink ref="I26" r:id="rId28"/>
    <hyperlink ref="I27" r:id="rId29"/>
    <hyperlink ref="I28:I40" r:id="rId30" display="Plakat 18"/>
    <hyperlink ref="I28" r:id="rId31"/>
    <hyperlink ref="I30" r:id="rId32"/>
    <hyperlink ref="I32" r:id="rId33"/>
    <hyperlink ref="I34" r:id="rId34"/>
    <hyperlink ref="I36" r:id="rId35"/>
    <hyperlink ref="I38" r:id="rId36"/>
    <hyperlink ref="I29" r:id="rId37"/>
    <hyperlink ref="I31" r:id="rId38"/>
    <hyperlink ref="I33" r:id="rId39"/>
    <hyperlink ref="I35" r:id="rId40"/>
    <hyperlink ref="I37" r:id="rId41"/>
    <hyperlink ref="I40" r:id="rId42"/>
    <hyperlink ref="I39" r:id="rId43"/>
    <hyperlink ref="I23" r:id="rId44"/>
    <hyperlink ref="I25" r:id="rId45"/>
    <hyperlink ref="I41" r:id="rId46"/>
    <hyperlink ref="I42" r:id="rId47"/>
    <hyperlink ref="I43" r:id="rId48"/>
    <hyperlink ref="I45" r:id="rId49"/>
    <hyperlink ref="I47" r:id="rId50"/>
    <hyperlink ref="I49" r:id="rId51"/>
    <hyperlink ref="I51" r:id="rId52"/>
    <hyperlink ref="I53" r:id="rId53"/>
    <hyperlink ref="I44" r:id="rId54"/>
    <hyperlink ref="I46" r:id="rId55"/>
    <hyperlink ref="I48" r:id="rId56"/>
    <hyperlink ref="I50" r:id="rId57"/>
    <hyperlink ref="I52" r:id="rId58"/>
    <hyperlink ref="I54" r:id="rId59"/>
    <hyperlink ref="I7" r:id="rId60"/>
    <hyperlink ref="I55" r:id="rId61"/>
  </hyperlinks>
  <pageMargins left="0.7" right="0.7" top="0.75" bottom="0.75" header="0.3" footer="0.3"/>
  <pageSetup paperSize="9" orientation="landscape" verticalDpi="1200"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F10" sqref="F10"/>
    </sheetView>
  </sheetViews>
  <sheetFormatPr defaultRowHeight="15" x14ac:dyDescent="0.25"/>
  <cols>
    <col min="1" max="1" width="16.140625" customWidth="1"/>
    <col min="2" max="2" width="26.140625" customWidth="1"/>
    <col min="3" max="3" width="17.7109375" customWidth="1"/>
    <col min="4" max="4" width="23" customWidth="1"/>
    <col min="5" max="5" width="24" customWidth="1"/>
  </cols>
  <sheetData>
    <row r="1" spans="1:2" ht="20.25" x14ac:dyDescent="0.3">
      <c r="A1" s="1" t="s">
        <v>11</v>
      </c>
      <c r="B1" s="1" t="s">
        <v>12</v>
      </c>
    </row>
    <row r="2" spans="1:2" ht="20.25" x14ac:dyDescent="0.3">
      <c r="A2" s="1">
        <v>9</v>
      </c>
      <c r="B2" s="1"/>
    </row>
    <row r="3" spans="1:2" ht="20.25" x14ac:dyDescent="0.3">
      <c r="A3" s="1">
        <v>8</v>
      </c>
      <c r="B3" s="1"/>
    </row>
    <row r="4" spans="1:2" ht="20.25" x14ac:dyDescent="0.3">
      <c r="A4" s="1">
        <v>7</v>
      </c>
      <c r="B4" s="1"/>
    </row>
    <row r="5" spans="1:2" ht="20.25" x14ac:dyDescent="0.3">
      <c r="A5" s="1">
        <v>6</v>
      </c>
      <c r="B5" s="1"/>
    </row>
    <row r="6" spans="1:2" ht="20.25" x14ac:dyDescent="0.3">
      <c r="A6" s="1">
        <v>5</v>
      </c>
      <c r="B6" s="1"/>
    </row>
    <row r="7" spans="1:2" ht="20.25" x14ac:dyDescent="0.3">
      <c r="A7" s="1">
        <v>4</v>
      </c>
      <c r="B7" s="1"/>
    </row>
    <row r="8" spans="1:2" ht="20.25" x14ac:dyDescent="0.3">
      <c r="A8" s="1">
        <v>3</v>
      </c>
      <c r="B8" s="1"/>
    </row>
    <row r="9" spans="1:2" ht="20.25" x14ac:dyDescent="0.3">
      <c r="A9" s="1">
        <v>2</v>
      </c>
      <c r="B9" s="1"/>
    </row>
    <row r="10" spans="1:2" ht="20.25" x14ac:dyDescent="0.3">
      <c r="A10" s="1">
        <v>1</v>
      </c>
      <c r="B10" s="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/>
  </sheetViews>
  <sheetFormatPr defaultRowHeight="15" x14ac:dyDescent="0.25"/>
  <cols>
    <col min="1" max="1" width="3.85546875" style="4" bestFit="1" customWidth="1"/>
    <col min="2" max="2" width="4.85546875" style="5" customWidth="1"/>
    <col min="3" max="3" width="17.140625" style="7" customWidth="1"/>
    <col min="4" max="6" width="3.85546875" style="4" bestFit="1" customWidth="1"/>
  </cols>
  <sheetData>
    <row r="1" spans="1:6" ht="399.95" customHeight="1" x14ac:dyDescent="0.25"/>
    <row r="2" spans="1:6" ht="399.95" customHeight="1" x14ac:dyDescent="0.25">
      <c r="A2" s="2" t="str">
        <f>"Редни број:   "&amp;Spisak!A2</f>
        <v>Редни број:   1</v>
      </c>
      <c r="B2" s="3" t="str">
        <f>"Наслов:      "&amp;Spisak!B2</f>
        <v>Наслов:      Изван граница савршенства</v>
      </c>
      <c r="C2" s="6" t="str">
        <f>"Аутори:      "&amp;Spisak!F2</f>
        <v>Аутори:      Тара Поганчев, 
Марко Познић</v>
      </c>
      <c r="D2" s="2" t="str">
        <f>"Школа:    "&amp;Spisak!D2</f>
        <v>Школа:    Гимназија "20. октобар"</v>
      </c>
      <c r="E2" s="2" t="str">
        <f>"Место:    "&amp;Spisak!E2</f>
        <v>Место:    Бачка Паланка</v>
      </c>
      <c r="F2" s="2" t="str">
        <f>"Ментор: "&amp;Spisak!H2</f>
        <v>Ментор: Несторовић Војко</v>
      </c>
    </row>
    <row r="3" spans="1:6" ht="399.95" customHeight="1" x14ac:dyDescent="0.25">
      <c r="A3" s="2" t="str">
        <f>"Редни број:   "&amp;Spisak!A3</f>
        <v>Редни број:   2</v>
      </c>
      <c r="B3" s="3" t="str">
        <f>"Наслов:      "&amp;Spisak!B3</f>
        <v>Наслов:      Геометрија помаже алгебри</v>
      </c>
      <c r="C3" s="6" t="str">
        <f>"Аутори:      "&amp;Spisak!F3</f>
        <v>Аутори:      Поповић Лазар, 
Јеремић Страхиња, 
Поповић Константин</v>
      </c>
      <c r="D3" s="2" t="str">
        <f>"Школа:    "&amp;Spisak!D3</f>
        <v>Школа:    Осма београдска гимназија</v>
      </c>
      <c r="E3" s="2" t="str">
        <f>"Место:    "&amp;Spisak!E3</f>
        <v>Место:    Београд</v>
      </c>
      <c r="F3" s="2" t="str">
        <f>"Ментор: "&amp;Spisak!H3</f>
        <v>Ментор: Вера Ивковић</v>
      </c>
    </row>
    <row r="4" spans="1:6" ht="399.95" customHeight="1" x14ac:dyDescent="0.25">
      <c r="A4" s="2" t="str">
        <f>"Редни број:   "&amp;Spisak!A4</f>
        <v>Редни број:   3</v>
      </c>
      <c r="B4" s="3" t="str">
        <f>"Наслов:      "&amp;Spisak!B4</f>
        <v>Наслов:      Геометријска алгебра</v>
      </c>
      <c r="C4" s="6" t="str">
        <f>"Аутори:      "&amp;Spisak!F4</f>
        <v>Аутори:      Поповић Лазар, 
Јеремић Страхиња, 
Поповић Константин</v>
      </c>
      <c r="D4" s="2" t="str">
        <f>"Школа:    "&amp;Spisak!D4</f>
        <v>Школа:    Осма београдска гимназија</v>
      </c>
      <c r="E4" s="2" t="str">
        <f>"Место:    "&amp;Spisak!E4</f>
        <v>Место:    Београд</v>
      </c>
      <c r="F4" s="2" t="str">
        <f>"Ментор: "&amp;Spisak!H4</f>
        <v>Ментор: Вера Ивковић</v>
      </c>
    </row>
    <row r="5" spans="1:6" ht="399.95" customHeight="1" x14ac:dyDescent="0.25">
      <c r="A5" s="2" t="str">
        <f>"Редни број:   "&amp;Spisak!A5</f>
        <v>Редни број:   4</v>
      </c>
      <c r="B5" s="3" t="str">
        <f>"Наслов:      "&amp;Spisak!B5</f>
        <v>Наслов:      Историја математичког појма у сликама</v>
      </c>
      <c r="C5" s="6" t="str">
        <f>"Аутори:      "&amp;Spisak!F5</f>
        <v>Аутори:      Ђурагић Лазар, 
Пал Игор</v>
      </c>
      <c r="D5" s="2" t="str">
        <f>"Школа:    "&amp;Spisak!D5</f>
        <v>Школа:    Електротехничка школа “Михајло Пупин“</v>
      </c>
      <c r="E5" s="2" t="str">
        <f>"Место:    "&amp;Spisak!E5</f>
        <v>Место:    Нови Сад</v>
      </c>
      <c r="F5" s="2" t="str">
        <f>"Ментор:  "&amp;Spisak!H5</f>
        <v>Ментор:  Јелена Грујић</v>
      </c>
    </row>
    <row r="6" spans="1:6" ht="399.95" customHeight="1" x14ac:dyDescent="0.25">
      <c r="A6" s="2" t="str">
        <f>"Редни број:   "&amp;Spisak!A6</f>
        <v>Редни број:   5</v>
      </c>
      <c r="B6" s="3" t="str">
        <f>"Наслов:      "&amp;Spisak!B6</f>
        <v>Наслов:      Доказ без речи</v>
      </c>
      <c r="C6" s="6" t="str">
        <f>"Аутори:      "&amp;Spisak!F6</f>
        <v>Аутори:      Нађа Шупица, 
Вера Терзин, 
Тијана Лазаревић</v>
      </c>
      <c r="D6" s="2" t="str">
        <f>"Школа:    "&amp;Spisak!D6</f>
        <v xml:space="preserve">Школа:    Гимназија ,,Светозар Марковић'' </v>
      </c>
      <c r="E6" s="2" t="str">
        <f>"Место:    "&amp;Spisak!E6</f>
        <v>Место:    Нови Сад</v>
      </c>
      <c r="F6" s="2" t="str">
        <f>"Ментор: "&amp;Spisak!H6</f>
        <v>Ментор: Лидија Трмчић</v>
      </c>
    </row>
    <row r="7" spans="1:6" ht="399.95" customHeight="1" x14ac:dyDescent="0.25">
      <c r="A7" s="2" t="str">
        <f>"Редни број:   "&amp;Spisak!A7</f>
        <v>Редни број:   6</v>
      </c>
      <c r="B7" s="3" t="str">
        <f>"Наслов:      "&amp;Spisak!B7</f>
        <v>Наслов:      Геометријски ред</v>
      </c>
      <c r="C7" s="6" t="str">
        <f>"Аутори:      "&amp;Spisak!F7</f>
        <v>Аутори:      Богдан Симовић, Стефан Стојаковић, Милош Бобар</v>
      </c>
      <c r="D7" s="2" t="str">
        <f>"Школа:    "&amp;Spisak!D7</f>
        <v>Школа:    Средња машинска школа</v>
      </c>
      <c r="E7" s="2" t="str">
        <f>"Место:    "&amp;Spisak!E7</f>
        <v>Место:    Нови Сад</v>
      </c>
      <c r="F7" s="2" t="str">
        <f>"Ментор: "&amp;Spisak!H7</f>
        <v>Ментор: Каја Маричић</v>
      </c>
    </row>
    <row r="8" spans="1:6" ht="399.95" customHeight="1" x14ac:dyDescent="0.25">
      <c r="A8" s="2" t="str">
        <f>"Редни број:   "&amp;Spisak!A8</f>
        <v>Редни број:   7</v>
      </c>
      <c r="B8" s="3" t="str">
        <f>"Наслов:      "&amp;Spisak!B8</f>
        <v>Наслов:      Бројање вековима</v>
      </c>
      <c r="C8" s="6" t="str">
        <f>"Аутори:      "&amp;Spisak!F8</f>
        <v>Аутори:      Вук Пижурица
Нађа Илинчић</v>
      </c>
      <c r="D8" s="2" t="str">
        <f>"Школа:    "&amp;Spisak!D8</f>
        <v>Школа:    Гимназија "Исидора Секулић"</v>
      </c>
      <c r="E8" s="2" t="str">
        <f>"Место:    "&amp;Spisak!E8</f>
        <v>Место:    Нови Сад</v>
      </c>
      <c r="F8" s="2" t="str">
        <f>"Ментор: "&amp;Spisak!H8</f>
        <v>Ментор: др Јасмина Радовановић</v>
      </c>
    </row>
    <row r="9" spans="1:6" ht="399.95" customHeight="1" x14ac:dyDescent="0.25">
      <c r="A9" s="2" t="str">
        <f>"Редни број:   "&amp;Spisak!A9</f>
        <v>Редни број:   8</v>
      </c>
      <c r="B9" s="3" t="str">
        <f>"Наслов:      "&amp;Spisak!B9</f>
        <v>Наслов:      300 метода за доказивање Питагорине теореме</v>
      </c>
      <c r="C9" s="6" t="str">
        <f>"Аутори:      "&amp;Spisak!F9</f>
        <v>Аутори:      Јулијана Петковић,
Сара Вучић</v>
      </c>
      <c r="D9" s="2" t="str">
        <f>"Школа:    "&amp;Spisak!D9</f>
        <v>Школа:    Гимназија</v>
      </c>
      <c r="E9" s="2" t="str">
        <f>"Место:    "&amp;Spisak!E9</f>
        <v>Место:    Инђија</v>
      </c>
      <c r="F9" s="2" t="str">
        <f>"Ментор: "&amp;Spisak!H9</f>
        <v>Ментор: Марта Куљевацки</v>
      </c>
    </row>
    <row r="10" spans="1:6" ht="399.95" customHeight="1" x14ac:dyDescent="0.25">
      <c r="A10" s="2" t="str">
        <f>"Редни број:   "&amp;Spisak!A10</f>
        <v>Редни број:   9</v>
      </c>
      <c r="B10" s="3" t="str">
        <f>"Наслов:      "&amp;Spisak!B10</f>
        <v>Наслов:      Квадрат збира (...)</v>
      </c>
      <c r="C10" s="6" t="str">
        <f>"Аутори:      "&amp;Spisak!F10</f>
        <v>Аутори:      Вања Русимовић,
Данијела Пјевац</v>
      </c>
      <c r="D10" s="2" t="str">
        <f>"Школа:    "&amp;Spisak!D10</f>
        <v>Школа:    ССШ "Др Радивој Увалић"</v>
      </c>
      <c r="E10" s="2" t="str">
        <f>"Место:    "&amp;Spisak!E10</f>
        <v>Место:    Бачка Паланка</v>
      </c>
      <c r="F10" s="2" t="str">
        <f>"Ментор: "&amp;Spisak!H10</f>
        <v>Ментор: Милева Јелић,
Милица Петрић</v>
      </c>
    </row>
    <row r="11" spans="1:6" ht="399.95" customHeight="1" x14ac:dyDescent="0.25">
      <c r="A11" s="2" t="str">
        <f>"Редни број:   "&amp;Spisak!A11</f>
        <v>Редни број:   10</v>
      </c>
      <c r="B11" s="3" t="str">
        <f>"Наслов:      "&amp;Spisak!B11</f>
        <v>Наслов:      Талесова теорема</v>
      </c>
      <c r="C11" s="6" t="str">
        <f>"Аутори:      "&amp;Spisak!F11</f>
        <v>Аутори:      Вања Русимовић,
Данијела Пјевац</v>
      </c>
      <c r="D11" s="2" t="str">
        <f>"Школа:    "&amp;Spisak!D11</f>
        <v>Школа:    ССШ "Др Радивој Увалић"</v>
      </c>
      <c r="E11" s="2" t="str">
        <f>"Место:    "&amp;Spisak!E11</f>
        <v>Место:    Бачка Паланка</v>
      </c>
      <c r="F11" s="2" t="str">
        <f>"Ментор: "&amp;Spisak!H11</f>
        <v>Ментор: Драгана Матић,
Милица Петрић</v>
      </c>
    </row>
    <row r="12" spans="1:6" ht="399.95" customHeight="1" x14ac:dyDescent="0.25">
      <c r="A12" s="2" t="str">
        <f>"Редни број:   "&amp;Spisak!A12</f>
        <v>Редни број:   11</v>
      </c>
      <c r="B12" s="3" t="str">
        <f>"Наслов:      "&amp;Spisak!B12</f>
        <v>Наслов:      Платонова тела у хаосу</v>
      </c>
      <c r="C12" s="6" t="str">
        <f>"Аутори:      "&amp;Spisak!F12</f>
        <v>Аутори:      Емили Браун,
Данијела Рајчевић,
Велибор Васиљевић</v>
      </c>
      <c r="D12" s="2" t="str">
        <f>"Школа:    "&amp;Spisak!D12</f>
        <v>Школа:    Гимназија "Светозар Марковић"</v>
      </c>
      <c r="E12" s="2" t="str">
        <f>"Место:    "&amp;Spisak!E12</f>
        <v>Место:    Нови Сад</v>
      </c>
      <c r="F12" s="2" t="str">
        <f>"Ментор: "&amp;Spisak!H12</f>
        <v>Ментор: Сандра Томашевић</v>
      </c>
    </row>
    <row r="13" spans="1:6" ht="399.95" customHeight="1" x14ac:dyDescent="0.25">
      <c r="A13" s="2" t="str">
        <f>"Редни број:   "&amp;Spisak!A13</f>
        <v>Редни број:   12</v>
      </c>
      <c r="B13" s="3" t="str">
        <f>"Наслов:      "&amp;Spisak!B13</f>
        <v>Наслов:      Збир n непарних природних бројева је квадрат броја n</v>
      </c>
      <c r="C13" s="6" t="str">
        <f>"Аутори:      "&amp;Spisak!F13</f>
        <v>Аутори:      Андреј Хложан</v>
      </c>
      <c r="D13" s="2" t="str">
        <f>"Школа:    "&amp;Spisak!D13</f>
        <v>Школа:    Гимназија "Светозар Марковић"</v>
      </c>
      <c r="E13" s="2" t="str">
        <f>"Место:    "&amp;Spisak!E13</f>
        <v>Место:    Нови Сад</v>
      </c>
      <c r="F13" s="2" t="str">
        <f>"Ментор: "&amp;Spisak!H13</f>
        <v>Ментор: Лидија Трмчић</v>
      </c>
    </row>
    <row r="14" spans="1:6" ht="399.95" customHeight="1" x14ac:dyDescent="0.25">
      <c r="A14" s="2" t="str">
        <f>"Редни број:   "&amp;Spisak!A14</f>
        <v>Редни број:   13</v>
      </c>
      <c r="B14" s="3" t="str">
        <f>"Наслов:      "&amp;Spisak!B14</f>
        <v>Наслов:      Запремина лопте (V) помоћу Кавалијеровог принципа</v>
      </c>
      <c r="C14" s="6" t="str">
        <f>"Аутори:      "&amp;Spisak!F14</f>
        <v>Аутори:      Мина Поповић,
Милица Митровић</v>
      </c>
      <c r="D14" s="2" t="str">
        <f>"Школа:    "&amp;Spisak!D14</f>
        <v>Школа:    Гимназија "Светозар Марковић"</v>
      </c>
      <c r="E14" s="2" t="str">
        <f>"Место:    "&amp;Spisak!E14</f>
        <v>Место:    Нови Сад</v>
      </c>
      <c r="F14" s="2" t="str">
        <f>"Ментор: "&amp;Spisak!H14</f>
        <v>Ментор: Љубица Дејановић</v>
      </c>
    </row>
    <row r="15" spans="1:6" ht="399.95" customHeight="1" x14ac:dyDescent="0.25">
      <c r="A15" s="2" t="str">
        <f>"Редни број:   "&amp;Spisak!A15</f>
        <v>Редни број:   14</v>
      </c>
      <c r="B15" s="3" t="str">
        <f>"Наслов:      "&amp;Spisak!B15</f>
        <v>Наслов:      График љубави</v>
      </c>
      <c r="C15" s="6" t="str">
        <f>"Аутори:      "&amp;Spisak!F15</f>
        <v>Аутори:      Кристина Ћалић,
Исидора Петрушић,
Драган Весић</v>
      </c>
      <c r="D15" s="2" t="str">
        <f>"Школа:    "&amp;Spisak!D15</f>
        <v>Школа:    Гимназија</v>
      </c>
      <c r="E15" s="2" t="str">
        <f>"Место:    "&amp;Spisak!E15</f>
        <v>Место:    Инђија</v>
      </c>
      <c r="F15" s="2" t="str">
        <f>"Ментор: "&amp;Spisak!H15</f>
        <v>Ментор: Марта Куљевацки</v>
      </c>
    </row>
    <row r="16" spans="1:6" ht="399.95" customHeight="1" x14ac:dyDescent="0.25">
      <c r="A16" s="2" t="str">
        <f>"Редни број:   "&amp;Spisak!A16</f>
        <v>Редни број:   15</v>
      </c>
      <c r="B16" s="3" t="str">
        <f>"Наслов:      "&amp;Spisak!B16</f>
        <v xml:space="preserve">Наслов:      Златни пресек </v>
      </c>
      <c r="C16" s="6" t="str">
        <f>"Аутори:      "&amp;Spisak!F16</f>
        <v>Аутори:      Кристина Ћалић,
Исидора Петрушић,
Драган Весић</v>
      </c>
      <c r="D16" s="2" t="str">
        <f>"Школа:    "&amp;Spisak!D16</f>
        <v>Школа:    Гимназија</v>
      </c>
      <c r="E16" s="2" t="str">
        <f>"Место:    "&amp;Spisak!E16</f>
        <v>Место:    Инђија</v>
      </c>
      <c r="F16" s="2" t="str">
        <f>"Ментор: "&amp;Spisak!H16</f>
        <v>Ментор: Марта Куљевацки</v>
      </c>
    </row>
    <row r="17" spans="1:6" ht="399.95" customHeight="1" x14ac:dyDescent="0.25">
      <c r="A17" s="2" t="str">
        <f>"Редни број:   "&amp;Spisak!A17</f>
        <v>Редни број:   16</v>
      </c>
      <c r="B17" s="3" t="str">
        <f>"Наслов:      "&amp;Spisak!B17</f>
        <v>Наслов:      Докази без речи</v>
      </c>
      <c r="C17" s="6" t="str">
        <f>"Аутори:      "&amp;Spisak!F17</f>
        <v>Аутори:      Бојан Савић,
Станко Јовић,
Борис Беоковић</v>
      </c>
      <c r="D17" s="2" t="str">
        <f>"Школа:    "&amp;Spisak!D17</f>
        <v>Школа:    Гимназија "Исидора Секулић"</v>
      </c>
      <c r="E17" s="2" t="str">
        <f>"Место:    "&amp;Spisak!E17</f>
        <v>Место:    Нови Сад</v>
      </c>
      <c r="F17" s="2" t="str">
        <f>"Ментор: "&amp;Spisak!H17</f>
        <v>Ментор: др Јасмина Радовановић</v>
      </c>
    </row>
    <row r="18" spans="1:6" ht="399.95" customHeight="1" x14ac:dyDescent="0.25">
      <c r="A18" s="2" t="str">
        <f>"Редни број:   "&amp;Spisak!A18</f>
        <v>Редни број:   17</v>
      </c>
      <c r="B18" s="3" t="str">
        <f>"Наслов:      "&amp;Spisak!B18</f>
        <v>Наслов:      Скупови</v>
      </c>
      <c r="C18" s="6" t="str">
        <f>"Аутори:      "&amp;Spisak!F18</f>
        <v>Аутори:      Јово Гужвић,
Дејан Драгаш,
Милица Савић</v>
      </c>
      <c r="D18" s="2" t="str">
        <f>"Школа:    "&amp;Spisak!D18</f>
        <v>Школа:    Гимназија</v>
      </c>
      <c r="E18" s="2" t="str">
        <f>"Место:    "&amp;Spisak!E18</f>
        <v>Место:    Инђија</v>
      </c>
      <c r="F18" s="2" t="str">
        <f>"Ментор: "&amp;Spisak!H18</f>
        <v>Ментор: Марта Куљевацки</v>
      </c>
    </row>
    <row r="19" spans="1:6" ht="399.95" customHeight="1" x14ac:dyDescent="0.25">
      <c r="A19" s="2" t="str">
        <f>"Редни број:   "&amp;Spisak!A19</f>
        <v>Редни број:   18</v>
      </c>
      <c r="B19" s="3" t="str">
        <f>"Наслов:      "&amp;Spisak!B19</f>
        <v>Наслов:      Бројеви кроз историју</v>
      </c>
      <c r="C19" s="6" t="str">
        <f>"Аутори:      "&amp;Spisak!F19</f>
        <v>Аутори:      Теодора Пришић,
Божидар Томић,
Војин Бујиша</v>
      </c>
      <c r="D19" s="2" t="str">
        <f>"Школа:    "&amp;Spisak!D19</f>
        <v>Школа:    Гимназија "Светозар Марковић"</v>
      </c>
      <c r="E19" s="2" t="str">
        <f>"Место:    "&amp;Spisak!E19</f>
        <v>Место:    Нови Сад</v>
      </c>
      <c r="F19" s="2" t="str">
        <f>"Ментор: "&amp;Spisak!H19</f>
        <v>Ментор: Радослав Божић</v>
      </c>
    </row>
    <row r="20" spans="1:6" ht="399.95" customHeight="1" x14ac:dyDescent="0.25">
      <c r="A20" s="2" t="e">
        <f>"Редни број:   "&amp;Spisak!#REF!</f>
        <v>#REF!</v>
      </c>
      <c r="B20" s="3" t="e">
        <f>"Наслов:      "&amp;Spisak!#REF!</f>
        <v>#REF!</v>
      </c>
      <c r="C20" s="6" t="e">
        <f>"Аутори:      "&amp;Spisak!#REF!</f>
        <v>#REF!</v>
      </c>
      <c r="D20" s="2" t="e">
        <f>"Школа:    "&amp;Spisak!#REF!</f>
        <v>#REF!</v>
      </c>
      <c r="E20" s="2" t="e">
        <f>"Место:    "&amp;Spisak!#REF!</f>
        <v>#REF!</v>
      </c>
      <c r="F20" s="2" t="e">
        <f>"Ментор: "&amp;Spisak!#REF!</f>
        <v>#REF!</v>
      </c>
    </row>
    <row r="21" spans="1:6" ht="399.95" customHeight="1" x14ac:dyDescent="0.25">
      <c r="A21" s="2" t="e">
        <f>"Редни број:   "&amp;Spisak!#REF!</f>
        <v>#REF!</v>
      </c>
      <c r="B21" s="3" t="e">
        <f>"Наслов:      "&amp;Spisak!#REF!</f>
        <v>#REF!</v>
      </c>
      <c r="C21" s="6" t="e">
        <f>"Аутори:      "&amp;Spisak!#REF!</f>
        <v>#REF!</v>
      </c>
      <c r="D21" s="2" t="e">
        <f>"Школа:    "&amp;Spisak!#REF!</f>
        <v>#REF!</v>
      </c>
      <c r="E21" s="2" t="e">
        <f>"Место:    "&amp;Spisak!#REF!</f>
        <v>#REF!</v>
      </c>
      <c r="F21" s="2" t="e">
        <f>"Ментор: "&amp;Spisak!#REF!</f>
        <v>#REF!</v>
      </c>
    </row>
    <row r="22" spans="1:6" ht="399.95" customHeight="1" x14ac:dyDescent="0.25">
      <c r="A22" s="2" t="e">
        <f>"Редни број:   "&amp;Spisak!#REF!</f>
        <v>#REF!</v>
      </c>
      <c r="B22" s="3" t="e">
        <f>"Наслов:      "&amp;Spisak!#REF!</f>
        <v>#REF!</v>
      </c>
      <c r="C22" s="6" t="e">
        <f>"Аутори:      "&amp;Spisak!#REF!</f>
        <v>#REF!</v>
      </c>
      <c r="D22" s="2" t="e">
        <f>"Школа:    "&amp;Spisak!#REF!</f>
        <v>#REF!</v>
      </c>
      <c r="E22" s="2" t="e">
        <f>"Место:    "&amp;Spisak!#REF!</f>
        <v>#REF!</v>
      </c>
      <c r="F22" s="2" t="e">
        <f>"Ментор: "&amp;Spisak!#REF!</f>
        <v>#REF!</v>
      </c>
    </row>
    <row r="23" spans="1:6" ht="399.95" customHeight="1" x14ac:dyDescent="0.25">
      <c r="A23" s="2" t="e">
        <f>"Редни број:   "&amp;Spisak!#REF!</f>
        <v>#REF!</v>
      </c>
      <c r="B23" s="3" t="e">
        <f>"Наслов:      "&amp;Spisak!#REF!</f>
        <v>#REF!</v>
      </c>
      <c r="C23" s="6" t="e">
        <f>"Аутори:      "&amp;Spisak!#REF!</f>
        <v>#REF!</v>
      </c>
      <c r="D23" s="2" t="e">
        <f>"Школа:    "&amp;Spisak!#REF!</f>
        <v>#REF!</v>
      </c>
      <c r="E23" s="2" t="e">
        <f>"Место:    "&amp;Spisak!#REF!</f>
        <v>#REF!</v>
      </c>
      <c r="F23" s="2" t="e">
        <f>"Ментор: "&amp;Spisak!#REF!</f>
        <v>#REF!</v>
      </c>
    </row>
    <row r="24" spans="1:6" ht="399.95" customHeight="1" x14ac:dyDescent="0.25">
      <c r="A24" s="2" t="e">
        <f>"Редни број:   "&amp;Spisak!#REF!</f>
        <v>#REF!</v>
      </c>
      <c r="B24" s="3" t="e">
        <f>"Наслов:      "&amp;Spisak!#REF!</f>
        <v>#REF!</v>
      </c>
      <c r="C24" s="6" t="e">
        <f>"Аутори:      "&amp;Spisak!#REF!</f>
        <v>#REF!</v>
      </c>
      <c r="D24" s="2" t="e">
        <f>"Школа:    "&amp;Spisak!#REF!</f>
        <v>#REF!</v>
      </c>
      <c r="E24" s="2" t="e">
        <f>"Место:    "&amp;Spisak!#REF!</f>
        <v>#REF!</v>
      </c>
      <c r="F24" s="2" t="e">
        <f>"Ментор: "&amp;Spisak!#REF!</f>
        <v>#REF!</v>
      </c>
    </row>
    <row r="25" spans="1:6" ht="399.95" customHeight="1" x14ac:dyDescent="0.25">
      <c r="A25" s="2" t="e">
        <f>"Редни број:   "&amp;Spisak!#REF!</f>
        <v>#REF!</v>
      </c>
      <c r="B25" s="3" t="e">
        <f>"Наслов:      "&amp;Spisak!#REF!</f>
        <v>#REF!</v>
      </c>
      <c r="C25" s="6" t="e">
        <f>"Аутори:      "&amp;Spisak!#REF!</f>
        <v>#REF!</v>
      </c>
      <c r="D25" s="2" t="e">
        <f>"Школа:    "&amp;Spisak!#REF!</f>
        <v>#REF!</v>
      </c>
      <c r="E25" s="2" t="e">
        <f>"Место:    "&amp;Spisak!#REF!</f>
        <v>#REF!</v>
      </c>
      <c r="F25" s="2" t="e">
        <f>"Ментор: "&amp;Spisak!#REF!</f>
        <v>#REF!</v>
      </c>
    </row>
    <row r="26" spans="1:6" ht="399.95" customHeight="1" x14ac:dyDescent="0.25">
      <c r="A26" s="2" t="e">
        <f>"Редни број:   "&amp;Spisak!#REF!</f>
        <v>#REF!</v>
      </c>
      <c r="B26" s="3" t="e">
        <f>"Наслов:      "&amp;Spisak!#REF!</f>
        <v>#REF!</v>
      </c>
      <c r="C26" s="6" t="e">
        <f>"Аутори:      "&amp;Spisak!#REF!</f>
        <v>#REF!</v>
      </c>
      <c r="D26" s="2" t="e">
        <f>"Школа:    "&amp;Spisak!#REF!</f>
        <v>#REF!</v>
      </c>
      <c r="E26" s="2" t="e">
        <f>"Место:    "&amp;Spisak!#REF!</f>
        <v>#REF!</v>
      </c>
      <c r="F26" s="2" t="e">
        <f>"Ментор: "&amp;Spisak!#REF!</f>
        <v>#REF!</v>
      </c>
    </row>
    <row r="27" spans="1:6" ht="399.95" customHeight="1" x14ac:dyDescent="0.25">
      <c r="A27" s="2" t="e">
        <f>"Редни број:   "&amp;Spisak!#REF!</f>
        <v>#REF!</v>
      </c>
      <c r="B27" s="3" t="e">
        <f>"Наслов:      "&amp;Spisak!#REF!</f>
        <v>#REF!</v>
      </c>
      <c r="C27" s="6" t="e">
        <f>"Аутори:      "&amp;Spisak!#REF!</f>
        <v>#REF!</v>
      </c>
      <c r="D27" s="2" t="e">
        <f>"Школа:    "&amp;Spisak!#REF!</f>
        <v>#REF!</v>
      </c>
      <c r="E27" s="2" t="e">
        <f>"Место:    "&amp;Spisak!#REF!</f>
        <v>#REF!</v>
      </c>
      <c r="F27" s="2" t="e">
        <f>"Ментор: "&amp;Spisak!#REF!</f>
        <v>#REF!</v>
      </c>
    </row>
    <row r="28" spans="1:6" ht="399.95" customHeight="1" x14ac:dyDescent="0.25">
      <c r="A28" s="2" t="e">
        <f>"Редни број:   "&amp;Spisak!#REF!</f>
        <v>#REF!</v>
      </c>
      <c r="B28" s="3" t="e">
        <f>"Наслов:      "&amp;Spisak!#REF!</f>
        <v>#REF!</v>
      </c>
      <c r="C28" s="6" t="e">
        <f>"Аутори:      "&amp;Spisak!#REF!</f>
        <v>#REF!</v>
      </c>
      <c r="D28" s="2" t="e">
        <f>"Школа:    "&amp;Spisak!#REF!</f>
        <v>#REF!</v>
      </c>
      <c r="E28" s="2" t="e">
        <f>"Место:    "&amp;Spisak!#REF!</f>
        <v>#REF!</v>
      </c>
      <c r="F28" s="2" t="e">
        <f>"Ментор: "&amp;Spisak!#REF!</f>
        <v>#REF!</v>
      </c>
    </row>
    <row r="29" spans="1:6" ht="399.95" customHeight="1" x14ac:dyDescent="0.25">
      <c r="A29" s="2" t="e">
        <f>"Редни број:   "&amp;Spisak!#REF!</f>
        <v>#REF!</v>
      </c>
      <c r="B29" s="3" t="e">
        <f>"Наслов:      "&amp;Spisak!#REF!</f>
        <v>#REF!</v>
      </c>
      <c r="C29" s="6" t="e">
        <f>"Аутори:      "&amp;Spisak!#REF!</f>
        <v>#REF!</v>
      </c>
      <c r="D29" s="2" t="e">
        <f>"Школа:    "&amp;Spisak!#REF!</f>
        <v>#REF!</v>
      </c>
      <c r="E29" s="2" t="e">
        <f>"Место:    "&amp;Spisak!#REF!</f>
        <v>#REF!</v>
      </c>
      <c r="F29" s="2" t="e">
        <f>"Ментор: "&amp;Spisak!#REF!</f>
        <v>#REF!</v>
      </c>
    </row>
    <row r="30" spans="1:6" ht="399.95" customHeight="1" x14ac:dyDescent="0.25">
      <c r="A30" s="2" t="e">
        <f>"Редни број:   "&amp;Spisak!#REF!</f>
        <v>#REF!</v>
      </c>
      <c r="B30" s="3" t="e">
        <f>"Наслов:      "&amp;Spisak!#REF!</f>
        <v>#REF!</v>
      </c>
      <c r="C30" s="6" t="e">
        <f>"Аутори:      "&amp;Spisak!#REF!</f>
        <v>#REF!</v>
      </c>
      <c r="D30" s="2" t="e">
        <f>"Школа:    "&amp;Spisak!#REF!</f>
        <v>#REF!</v>
      </c>
      <c r="E30" s="2" t="e">
        <f>"Место:    "&amp;Spisak!#REF!</f>
        <v>#REF!</v>
      </c>
      <c r="F30" s="2" t="e">
        <f>"Ментор: "&amp;Spisak!#REF!</f>
        <v>#REF!</v>
      </c>
    </row>
    <row r="31" spans="1:6" ht="399.95" customHeight="1" x14ac:dyDescent="0.25">
      <c r="A31" s="2" t="e">
        <f>"Редни број:   "&amp;Spisak!#REF!</f>
        <v>#REF!</v>
      </c>
      <c r="B31" s="3" t="e">
        <f>"Наслов:      "&amp;Spisak!#REF!</f>
        <v>#REF!</v>
      </c>
      <c r="C31" s="6" t="e">
        <f>"Аутори:      "&amp;Spisak!#REF!</f>
        <v>#REF!</v>
      </c>
      <c r="D31" s="2" t="e">
        <f>"Школа:    "&amp;Spisak!#REF!</f>
        <v>#REF!</v>
      </c>
      <c r="E31" s="2" t="e">
        <f>"Место:    "&amp;Spisak!#REF!</f>
        <v>#REF!</v>
      </c>
      <c r="F31" s="2" t="e">
        <f>"Ментор: "&amp;Spisak!#REF!</f>
        <v>#REF!</v>
      </c>
    </row>
    <row r="32" spans="1:6" ht="399.95" customHeight="1" x14ac:dyDescent="0.25">
      <c r="A32" s="2" t="e">
        <f>"Редни број:   "&amp;Spisak!#REF!</f>
        <v>#REF!</v>
      </c>
      <c r="B32" s="3" t="e">
        <f>"Наслов:      "&amp;Spisak!#REF!</f>
        <v>#REF!</v>
      </c>
      <c r="C32" s="6" t="e">
        <f>"Аутори:      "&amp;Spisak!#REF!</f>
        <v>#REF!</v>
      </c>
      <c r="D32" s="2" t="e">
        <f>"Школа:    "&amp;Spisak!#REF!</f>
        <v>#REF!</v>
      </c>
      <c r="E32" s="2" t="e">
        <f>"Место:    "&amp;Spisak!#REF!</f>
        <v>#REF!</v>
      </c>
      <c r="F32" s="2" t="e">
        <f>"Ментор: "&amp;Spisak!#REF!</f>
        <v>#REF!</v>
      </c>
    </row>
    <row r="33" spans="1:6" ht="399.95" customHeight="1" x14ac:dyDescent="0.25">
      <c r="A33" s="2" t="e">
        <f>"Редни број:   "&amp;Spisak!#REF!</f>
        <v>#REF!</v>
      </c>
      <c r="B33" s="3" t="e">
        <f>"Наслов:      "&amp;Spisak!#REF!</f>
        <v>#REF!</v>
      </c>
      <c r="C33" s="6" t="e">
        <f>"Аутори:      "&amp;Spisak!#REF!</f>
        <v>#REF!</v>
      </c>
      <c r="D33" s="2" t="e">
        <f>"Школа:    "&amp;Spisak!#REF!</f>
        <v>#REF!</v>
      </c>
      <c r="E33" s="2" t="e">
        <f>"Место:    "&amp;Spisak!#REF!</f>
        <v>#REF!</v>
      </c>
      <c r="F33" s="2" t="e">
        <f>"Ментор: "&amp;Spisak!#REF!</f>
        <v>#REF!</v>
      </c>
    </row>
    <row r="34" spans="1:6" ht="399.95" customHeight="1" x14ac:dyDescent="0.25">
      <c r="A34" s="2" t="e">
        <f>"Редни број:   "&amp;Spisak!#REF!</f>
        <v>#REF!</v>
      </c>
      <c r="B34" s="3" t="e">
        <f>"Наслов:      "&amp;Spisak!#REF!</f>
        <v>#REF!</v>
      </c>
      <c r="C34" s="6" t="e">
        <f>"Аутори:      "&amp;Spisak!#REF!</f>
        <v>#REF!</v>
      </c>
      <c r="D34" s="2" t="e">
        <f>"Школа:    "&amp;Spisak!#REF!</f>
        <v>#REF!</v>
      </c>
      <c r="E34" s="2" t="e">
        <f>"Место:    "&amp;Spisak!#REF!</f>
        <v>#REF!</v>
      </c>
      <c r="F34" s="2" t="e">
        <f>"Ментор: "&amp;Spisak!#REF!</f>
        <v>#REF!</v>
      </c>
    </row>
    <row r="35" spans="1:6" ht="399.95" customHeight="1" x14ac:dyDescent="0.25">
      <c r="A35" s="2" t="e">
        <f>"Редни број:   "&amp;Spisak!#REF!</f>
        <v>#REF!</v>
      </c>
      <c r="B35" s="3" t="e">
        <f>"Наслов:      "&amp;Spisak!#REF!</f>
        <v>#REF!</v>
      </c>
      <c r="C35" s="6" t="e">
        <f>"Аутори:      "&amp;Spisak!#REF!</f>
        <v>#REF!</v>
      </c>
      <c r="D35" s="2" t="e">
        <f>"Школа:    "&amp;Spisak!#REF!</f>
        <v>#REF!</v>
      </c>
      <c r="E35" s="2" t="e">
        <f>"Место:    "&amp;Spisak!#REF!</f>
        <v>#REF!</v>
      </c>
      <c r="F35" s="2" t="e">
        <f>"Ментор: "&amp;Spisak!#REF!</f>
        <v>#REF!</v>
      </c>
    </row>
    <row r="36" spans="1:6" ht="399.95" customHeight="1" x14ac:dyDescent="0.25">
      <c r="A36" s="2" t="e">
        <f>"Редни број:   "&amp;Spisak!#REF!</f>
        <v>#REF!</v>
      </c>
      <c r="B36" s="3" t="e">
        <f>"Наслов:      "&amp;Spisak!#REF!</f>
        <v>#REF!</v>
      </c>
      <c r="C36" s="6" t="e">
        <f>"Аутори:      "&amp;Spisak!#REF!</f>
        <v>#REF!</v>
      </c>
      <c r="D36" s="2" t="e">
        <f>"Школа:    "&amp;Spisak!#REF!</f>
        <v>#REF!</v>
      </c>
      <c r="E36" s="2" t="e">
        <f>"Место:    "&amp;Spisak!#REF!</f>
        <v>#REF!</v>
      </c>
      <c r="F36" s="2" t="e">
        <f>"Ментор: "&amp;Spisak!#REF!</f>
        <v>#REF!</v>
      </c>
    </row>
    <row r="37" spans="1:6" ht="399.95" customHeight="1" x14ac:dyDescent="0.25">
      <c r="A37" s="2" t="str">
        <f>"Редни број:   "&amp;Spisak!A50</f>
        <v>Редни број:   49</v>
      </c>
      <c r="B37" s="3" t="str">
        <f>"Наслов:      "&amp;Spisak!B50</f>
        <v>Наслов:      Површина дванаестоугла</v>
      </c>
      <c r="C37" s="6" t="str">
        <f>"Аутори:      "&amp;Spisak!F50</f>
        <v>Аутори:      Марко Дракулић, Вељко Булатовић, Никола Јовановић</v>
      </c>
      <c r="D37" s="2" t="str">
        <f>"Школа:    "&amp;Spisak!D50</f>
        <v>Школа:    Средња машинска школа</v>
      </c>
      <c r="E37" s="2" t="str">
        <f>"Место:    "&amp;Spisak!E50</f>
        <v>Место:    Нови Сад</v>
      </c>
      <c r="F37" s="2" t="str">
        <f>"Ментор: "&amp;Spisak!H50</f>
        <v>Ментор: Каја Маричић</v>
      </c>
    </row>
    <row r="38" spans="1:6" ht="399.95" customHeight="1" x14ac:dyDescent="0.25">
      <c r="A38" s="2" t="str">
        <f>"Редни број:   "&amp;Spisak!A51</f>
        <v>Редни број:   50</v>
      </c>
      <c r="B38" s="3" t="str">
        <f>"Наслов:      "&amp;Spisak!B51</f>
        <v>Наслов:      Квадратура круга</v>
      </c>
      <c r="C38" s="6" t="str">
        <f>"Аутори:      "&amp;Spisak!F51</f>
        <v>Аутори:      Немања Станар, Младен Овука, Славен Кључанин</v>
      </c>
      <c r="D38" s="2" t="str">
        <f>"Школа:    "&amp;Spisak!D51</f>
        <v>Школа:    Средња машинска школа</v>
      </c>
      <c r="E38" s="2" t="str">
        <f>"Место:    "&amp;Spisak!E51</f>
        <v>Место:    Нови Сад</v>
      </c>
      <c r="F38" s="2" t="str">
        <f>"Ментор: "&amp;Spisak!H51</f>
        <v>Ментор: Каја Маричић</v>
      </c>
    </row>
    <row r="39" spans="1:6" ht="399.95" customHeight="1" x14ac:dyDescent="0.25">
      <c r="A39" s="2" t="str">
        <f>"Редни број:   "&amp;Spisak!A52</f>
        <v>Редни број:   51</v>
      </c>
      <c r="B39" s="3" t="str">
        <f>"Наслов:      "&amp;Spisak!B52</f>
        <v>Наслов:      Квадратура круга</v>
      </c>
      <c r="C39" s="6" t="str">
        <f>"Аутори:      "&amp;Spisak!F52</f>
        <v>Аутори:      Данило Кристовић, Немања Крстић, Стефан Павловић</v>
      </c>
      <c r="D39" s="2" t="str">
        <f>"Школа:    "&amp;Spisak!D52</f>
        <v>Школа:    Средња машинска школа</v>
      </c>
      <c r="E39" s="2" t="str">
        <f>"Место:    "&amp;Spisak!E52</f>
        <v>Место:    Нови Сад</v>
      </c>
      <c r="F39" s="2" t="str">
        <f>"Ментор: "&amp;Spisak!H52</f>
        <v>Ментор: Каја Маричић</v>
      </c>
    </row>
    <row r="40" spans="1:6" ht="399.95" customHeight="1" x14ac:dyDescent="0.25">
      <c r="A40" s="2" t="e">
        <f>"Редни број:   "&amp;Spisak!#REF!</f>
        <v>#REF!</v>
      </c>
      <c r="B40" s="3" t="e">
        <f>"Наслов:      "&amp;Spisak!#REF!</f>
        <v>#REF!</v>
      </c>
      <c r="C40" s="6" t="e">
        <f>"Аутори:      "&amp;Spisak!#REF!</f>
        <v>#REF!</v>
      </c>
      <c r="D40" s="2" t="e">
        <f>"Школа:    "&amp;Spisak!#REF!</f>
        <v>#REF!</v>
      </c>
      <c r="E40" s="2" t="e">
        <f>"Место:    "&amp;Spisak!#REF!</f>
        <v>#REF!</v>
      </c>
      <c r="F40" s="2" t="e">
        <f>"Ментор: "&amp;Spisak!#REF!</f>
        <v>#REF!</v>
      </c>
    </row>
  </sheetData>
  <pageMargins left="0.70866141732283472" right="0.70866141732283472" top="0.74803149606299213" bottom="0.74803149606299213" header="0.31496062992125984" footer="0.31496062992125984"/>
  <pageSetup paperSize="9" scale="160" fitToHeight="41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M16" sqref="A1:M16"/>
    </sheetView>
  </sheetViews>
  <sheetFormatPr defaultRowHeight="15" x14ac:dyDescent="0.25"/>
  <cols>
    <col min="1" max="2" width="3.85546875" bestFit="1" customWidth="1"/>
    <col min="3" max="3" width="12" customWidth="1"/>
    <col min="4" max="6" width="3.85546875" bestFit="1" customWidth="1"/>
    <col min="7" max="7" width="0" hidden="1" customWidth="1"/>
    <col min="8" max="9" width="3.85546875" bestFit="1" customWidth="1"/>
    <col min="10" max="10" width="11.85546875" bestFit="1" customWidth="1"/>
    <col min="11" max="13" width="3.85546875" bestFit="1" customWidth="1"/>
  </cols>
  <sheetData>
    <row r="1" spans="1:13" ht="300" customHeight="1" x14ac:dyDescent="0.25">
      <c r="A1" s="2">
        <f>Spisak!$A2</f>
        <v>1</v>
      </c>
      <c r="B1" s="3" t="str">
        <f>Spisak!$B2</f>
        <v>Изван граница савршенства</v>
      </c>
      <c r="C1" s="6" t="str">
        <f>Spisak!$F2</f>
        <v>Тара Поганчев, 
Марко Познић</v>
      </c>
      <c r="D1" s="2" t="str">
        <f>Spisak!$D2</f>
        <v>Гимназија "20. октобар"</v>
      </c>
      <c r="E1" s="2" t="str">
        <f>Spisak!$E2</f>
        <v>Бачка Паланка</v>
      </c>
      <c r="F1" s="2" t="str">
        <f>Spisak!$H2</f>
        <v>Несторовић Војко</v>
      </c>
      <c r="H1" s="2">
        <f>Spisak!$A3</f>
        <v>2</v>
      </c>
      <c r="I1" s="3" t="str">
        <f>Spisak!$B3</f>
        <v>Геометрија помаже алгебри</v>
      </c>
      <c r="J1" s="6" t="str">
        <f>Spisak!$F3</f>
        <v>Поповић Лазар, 
Јеремић Страхиња, 
Поповић Константин</v>
      </c>
      <c r="K1" s="2" t="str">
        <f>Spisak!$D3</f>
        <v>Осма београдска гимназија</v>
      </c>
      <c r="L1" s="2" t="str">
        <f>Spisak!$E3</f>
        <v>Београд</v>
      </c>
      <c r="M1" s="2" t="str">
        <f>Spisak!$H3</f>
        <v>Вера Ивковић</v>
      </c>
    </row>
    <row r="2" spans="1:13" ht="75" customHeight="1" x14ac:dyDescent="0.25">
      <c r="A2" s="8" t="s">
        <v>64</v>
      </c>
      <c r="B2" s="9" t="s">
        <v>65</v>
      </c>
      <c r="C2" s="10" t="s">
        <v>66</v>
      </c>
      <c r="D2" s="8" t="s">
        <v>67</v>
      </c>
      <c r="E2" s="8" t="s">
        <v>68</v>
      </c>
      <c r="F2" s="8" t="s">
        <v>69</v>
      </c>
      <c r="H2" s="8" t="s">
        <v>64</v>
      </c>
      <c r="I2" s="9" t="s">
        <v>65</v>
      </c>
      <c r="J2" s="10" t="s">
        <v>66</v>
      </c>
      <c r="K2" s="8" t="s">
        <v>67</v>
      </c>
      <c r="L2" s="8" t="s">
        <v>68</v>
      </c>
      <c r="M2" s="8" t="s">
        <v>69</v>
      </c>
    </row>
    <row r="3" spans="1:13" ht="300" customHeight="1" x14ac:dyDescent="0.25">
      <c r="A3" s="2">
        <f>Spisak!$A4</f>
        <v>3</v>
      </c>
      <c r="B3" s="3" t="str">
        <f>Spisak!$B4</f>
        <v>Геометријска алгебра</v>
      </c>
      <c r="C3" s="6" t="str">
        <f>Spisak!$F4</f>
        <v>Поповић Лазар, 
Јеремић Страхиња, 
Поповић Константин</v>
      </c>
      <c r="D3" s="2" t="str">
        <f>Spisak!$D4</f>
        <v>Осма београдска гимназија</v>
      </c>
      <c r="E3" s="2" t="str">
        <f>Spisak!$E4</f>
        <v>Београд</v>
      </c>
      <c r="F3" s="2" t="str">
        <f>Spisak!$H4</f>
        <v>Вера Ивковић</v>
      </c>
      <c r="H3" s="2">
        <f>Spisak!$A5</f>
        <v>4</v>
      </c>
      <c r="I3" s="3" t="str">
        <f>Spisak!$B5</f>
        <v>Историја математичког појма у сликама</v>
      </c>
      <c r="J3" s="6" t="str">
        <f>Spisak!$F5</f>
        <v>Ђурагић Лазар, 
Пал Игор</v>
      </c>
      <c r="K3" s="2" t="str">
        <f>Spisak!$D5</f>
        <v>Електротехничка школа “Михајло Пупин“</v>
      </c>
      <c r="L3" s="2" t="str">
        <f>Spisak!$E5</f>
        <v>Нови Сад</v>
      </c>
      <c r="M3" s="2" t="str">
        <f>Spisak!$H5</f>
        <v>Јелена Грујић</v>
      </c>
    </row>
    <row r="4" spans="1:13" ht="66" x14ac:dyDescent="0.25">
      <c r="A4" s="8" t="s">
        <v>64</v>
      </c>
      <c r="B4" s="9" t="s">
        <v>65</v>
      </c>
      <c r="C4" s="10" t="s">
        <v>66</v>
      </c>
      <c r="D4" s="8" t="s">
        <v>67</v>
      </c>
      <c r="E4" s="8" t="s">
        <v>68</v>
      </c>
      <c r="F4" s="8" t="s">
        <v>69</v>
      </c>
      <c r="H4" s="8" t="s">
        <v>64</v>
      </c>
      <c r="I4" s="9" t="s">
        <v>65</v>
      </c>
      <c r="J4" s="10" t="s">
        <v>66</v>
      </c>
      <c r="K4" s="8" t="s">
        <v>67</v>
      </c>
      <c r="L4" s="8" t="s">
        <v>68</v>
      </c>
      <c r="M4" s="8" t="s">
        <v>69</v>
      </c>
    </row>
    <row r="5" spans="1:13" ht="300" customHeight="1" x14ac:dyDescent="0.25">
      <c r="A5" s="2">
        <f>Spisak!$A6</f>
        <v>5</v>
      </c>
      <c r="B5" s="3" t="str">
        <f>Spisak!$B6</f>
        <v>Доказ без речи</v>
      </c>
      <c r="C5" s="6" t="str">
        <f>Spisak!$F6</f>
        <v>Нађа Шупица, 
Вера Терзин, 
Тијана Лазаревић</v>
      </c>
      <c r="D5" s="2" t="str">
        <f>Spisak!$D6</f>
        <v xml:space="preserve">Гимназија ,,Светозар Марковић'' </v>
      </c>
      <c r="E5" s="2" t="str">
        <f>Spisak!$E6</f>
        <v>Нови Сад</v>
      </c>
      <c r="F5" s="2" t="str">
        <f>Spisak!$H6</f>
        <v>Лидија Трмчић</v>
      </c>
      <c r="H5" s="2">
        <f>Spisak!$A7</f>
        <v>6</v>
      </c>
      <c r="I5" s="3" t="str">
        <f>Spisak!$B7</f>
        <v>Геометријски ред</v>
      </c>
      <c r="J5" s="6" t="str">
        <f>Spisak!$F7</f>
        <v>Богдан Симовић, Стефан Стојаковић, Милош Бобар</v>
      </c>
      <c r="K5" s="2" t="str">
        <f>Spisak!$D7</f>
        <v>Средња машинска школа</v>
      </c>
      <c r="L5" s="2" t="str">
        <f>Spisak!$E7</f>
        <v>Нови Сад</v>
      </c>
      <c r="M5" s="2" t="str">
        <f>Spisak!$H7</f>
        <v>Каја Маричић</v>
      </c>
    </row>
    <row r="6" spans="1:13" ht="66" x14ac:dyDescent="0.25">
      <c r="A6" s="8" t="s">
        <v>64</v>
      </c>
      <c r="B6" s="9" t="s">
        <v>65</v>
      </c>
      <c r="C6" s="10" t="s">
        <v>66</v>
      </c>
      <c r="D6" s="8" t="s">
        <v>67</v>
      </c>
      <c r="E6" s="8" t="s">
        <v>68</v>
      </c>
      <c r="F6" s="8" t="s">
        <v>69</v>
      </c>
      <c r="H6" s="8" t="s">
        <v>64</v>
      </c>
      <c r="I6" s="9" t="s">
        <v>65</v>
      </c>
      <c r="J6" s="10" t="s">
        <v>66</v>
      </c>
      <c r="K6" s="8" t="s">
        <v>67</v>
      </c>
      <c r="L6" s="8" t="s">
        <v>68</v>
      </c>
      <c r="M6" s="8" t="s">
        <v>69</v>
      </c>
    </row>
    <row r="7" spans="1:13" ht="300" customHeight="1" x14ac:dyDescent="0.25">
      <c r="A7" s="2">
        <f>Spisak!$A8</f>
        <v>7</v>
      </c>
      <c r="B7" s="3" t="str">
        <f>Spisak!$B8</f>
        <v>Бројање вековима</v>
      </c>
      <c r="C7" s="6" t="str">
        <f>Spisak!$F8</f>
        <v>Вук Пижурица
Нађа Илинчић</v>
      </c>
      <c r="D7" s="2" t="str">
        <f>Spisak!$D8</f>
        <v>Гимназија "Исидора Секулић"</v>
      </c>
      <c r="E7" s="2" t="str">
        <f>Spisak!$E8</f>
        <v>Нови Сад</v>
      </c>
      <c r="F7" s="2" t="str">
        <f>Spisak!$H8</f>
        <v>др Јасмина Радовановић</v>
      </c>
      <c r="H7" s="2">
        <f>Spisak!$A9</f>
        <v>8</v>
      </c>
      <c r="I7" s="3" t="str">
        <f>Spisak!$B9</f>
        <v>300 метода за доказивање Питагорине теореме</v>
      </c>
      <c r="J7" s="6" t="str">
        <f>Spisak!$F9</f>
        <v>Јулијана Петковић,
Сара Вучић</v>
      </c>
      <c r="K7" s="2" t="str">
        <f>Spisak!$D9</f>
        <v>Гимназија</v>
      </c>
      <c r="L7" s="2" t="str">
        <f>Spisak!$E9</f>
        <v>Инђија</v>
      </c>
      <c r="M7" s="2" t="str">
        <f>Spisak!$H9</f>
        <v>Марта Куљевацки</v>
      </c>
    </row>
    <row r="8" spans="1:13" ht="66" x14ac:dyDescent="0.25">
      <c r="A8" s="8" t="s">
        <v>64</v>
      </c>
      <c r="B8" s="9" t="s">
        <v>65</v>
      </c>
      <c r="C8" s="10" t="s">
        <v>66</v>
      </c>
      <c r="D8" s="8" t="s">
        <v>67</v>
      </c>
      <c r="E8" s="8" t="s">
        <v>68</v>
      </c>
      <c r="F8" s="8" t="s">
        <v>69</v>
      </c>
      <c r="H8" s="8" t="s">
        <v>64</v>
      </c>
      <c r="I8" s="9" t="s">
        <v>65</v>
      </c>
      <c r="J8" s="10" t="s">
        <v>66</v>
      </c>
      <c r="K8" s="8" t="s">
        <v>67</v>
      </c>
      <c r="L8" s="8" t="s">
        <v>68</v>
      </c>
      <c r="M8" s="8" t="s">
        <v>69</v>
      </c>
    </row>
    <row r="9" spans="1:13" ht="300" customHeight="1" x14ac:dyDescent="0.25">
      <c r="A9" s="2">
        <f>Spisak!$A10</f>
        <v>9</v>
      </c>
      <c r="B9" s="3" t="str">
        <f>Spisak!$B10</f>
        <v>Квадрат збира (...)</v>
      </c>
      <c r="C9" s="6" t="str">
        <f>Spisak!$F10</f>
        <v>Вања Русимовић,
Данијела Пјевац</v>
      </c>
      <c r="D9" s="2" t="str">
        <f>Spisak!$D10</f>
        <v>ССШ "Др Радивој Увалић"</v>
      </c>
      <c r="E9" s="2" t="str">
        <f>Spisak!$E10</f>
        <v>Бачка Паланка</v>
      </c>
      <c r="F9" s="2" t="str">
        <f>Spisak!$H10</f>
        <v>Милева Јелић,
Милица Петрић</v>
      </c>
      <c r="H9" s="2">
        <f>Spisak!$A11</f>
        <v>10</v>
      </c>
      <c r="I9" s="3" t="str">
        <f>Spisak!$B11</f>
        <v>Талесова теорема</v>
      </c>
      <c r="J9" s="6" t="str">
        <f>Spisak!$F11</f>
        <v>Вања Русимовић,
Данијела Пјевац</v>
      </c>
      <c r="K9" s="2" t="str">
        <f>Spisak!$D11</f>
        <v>ССШ "Др Радивој Увалић"</v>
      </c>
      <c r="L9" s="2" t="str">
        <f>Spisak!$E11</f>
        <v>Бачка Паланка</v>
      </c>
      <c r="M9" s="2" t="str">
        <f>Spisak!$H11</f>
        <v>Драгана Матић,
Милица Петрић</v>
      </c>
    </row>
    <row r="10" spans="1:13" ht="66" x14ac:dyDescent="0.25">
      <c r="A10" s="8" t="s">
        <v>64</v>
      </c>
      <c r="B10" s="9" t="s">
        <v>65</v>
      </c>
      <c r="C10" s="10" t="s">
        <v>66</v>
      </c>
      <c r="D10" s="8" t="s">
        <v>67</v>
      </c>
      <c r="E10" s="8" t="s">
        <v>68</v>
      </c>
      <c r="F10" s="8" t="s">
        <v>69</v>
      </c>
      <c r="H10" s="8" t="s">
        <v>64</v>
      </c>
      <c r="I10" s="9" t="s">
        <v>65</v>
      </c>
      <c r="J10" s="10" t="s">
        <v>66</v>
      </c>
      <c r="K10" s="8" t="s">
        <v>67</v>
      </c>
      <c r="L10" s="8" t="s">
        <v>68</v>
      </c>
      <c r="M10" s="8" t="s">
        <v>69</v>
      </c>
    </row>
    <row r="11" spans="1:13" ht="300" customHeight="1" x14ac:dyDescent="0.25">
      <c r="A11" s="2">
        <f>Spisak!$A12</f>
        <v>11</v>
      </c>
      <c r="B11" s="3" t="str">
        <f>Spisak!$B12</f>
        <v>Платонова тела у хаосу</v>
      </c>
      <c r="C11" s="6" t="str">
        <f>Spisak!$F12</f>
        <v>Емили Браун,
Данијела Рајчевић,
Велибор Васиљевић</v>
      </c>
      <c r="D11" s="2" t="str">
        <f>Spisak!$D12</f>
        <v>Гимназија "Светозар Марковић"</v>
      </c>
      <c r="E11" s="2" t="str">
        <f>Spisak!$E12</f>
        <v>Нови Сад</v>
      </c>
      <c r="F11" s="2" t="str">
        <f>Spisak!$H12</f>
        <v>Сандра Томашевић</v>
      </c>
      <c r="H11" s="2">
        <f>Spisak!$A13</f>
        <v>12</v>
      </c>
      <c r="I11" s="3" t="str">
        <f>Spisak!$B13</f>
        <v>Збир n непарних природних бројева је квадрат броја n</v>
      </c>
      <c r="J11" s="6" t="str">
        <f>Spisak!$F13</f>
        <v>Андреј Хложан</v>
      </c>
      <c r="K11" s="2" t="str">
        <f>Spisak!$D13</f>
        <v>Гимназија "Светозар Марковић"</v>
      </c>
      <c r="L11" s="2" t="str">
        <f>Spisak!$E13</f>
        <v>Нови Сад</v>
      </c>
      <c r="M11" s="2" t="str">
        <f>Spisak!$H13</f>
        <v>Лидија Трмчић</v>
      </c>
    </row>
    <row r="12" spans="1:13" ht="66" x14ac:dyDescent="0.25">
      <c r="A12" s="8" t="s">
        <v>64</v>
      </c>
      <c r="B12" s="9" t="s">
        <v>65</v>
      </c>
      <c r="C12" s="10" t="s">
        <v>66</v>
      </c>
      <c r="D12" s="8" t="s">
        <v>67</v>
      </c>
      <c r="E12" s="8" t="s">
        <v>68</v>
      </c>
      <c r="F12" s="8" t="s">
        <v>69</v>
      </c>
      <c r="H12" s="8" t="s">
        <v>64</v>
      </c>
      <c r="I12" s="9" t="s">
        <v>65</v>
      </c>
      <c r="J12" s="10" t="s">
        <v>66</v>
      </c>
      <c r="K12" s="8" t="s">
        <v>67</v>
      </c>
      <c r="L12" s="8" t="s">
        <v>68</v>
      </c>
      <c r="M12" s="8" t="s">
        <v>69</v>
      </c>
    </row>
    <row r="13" spans="1:13" ht="300" customHeight="1" x14ac:dyDescent="0.25">
      <c r="A13" s="2">
        <f>Spisak!$A14</f>
        <v>13</v>
      </c>
      <c r="B13" s="3" t="str">
        <f>Spisak!$B14</f>
        <v>Запремина лопте (V) помоћу Кавалијеровог принципа</v>
      </c>
      <c r="C13" s="6" t="str">
        <f>Spisak!$F14</f>
        <v>Мина Поповић,
Милица Митровић</v>
      </c>
      <c r="D13" s="2" t="str">
        <f>Spisak!$D14</f>
        <v>Гимназија "Светозар Марковић"</v>
      </c>
      <c r="E13" s="2" t="str">
        <f>Spisak!$E14</f>
        <v>Нови Сад</v>
      </c>
      <c r="F13" s="2" t="str">
        <f>Spisak!$H14</f>
        <v>Љубица Дејановић</v>
      </c>
      <c r="H13" s="2">
        <f>Spisak!$A15</f>
        <v>14</v>
      </c>
      <c r="I13" s="3" t="str">
        <f>Spisak!$B15</f>
        <v>График љубави</v>
      </c>
      <c r="J13" s="6" t="str">
        <f>Spisak!$F15</f>
        <v>Кристина Ћалић,
Исидора Петрушић,
Драган Весић</v>
      </c>
      <c r="K13" s="2" t="str">
        <f>Spisak!$D15</f>
        <v>Гимназија</v>
      </c>
      <c r="L13" s="2" t="str">
        <f>Spisak!$E15</f>
        <v>Инђија</v>
      </c>
      <c r="M13" s="2" t="str">
        <f>Spisak!$H15</f>
        <v>Марта Куљевацки</v>
      </c>
    </row>
    <row r="14" spans="1:13" ht="66" x14ac:dyDescent="0.25">
      <c r="A14" s="8" t="s">
        <v>64</v>
      </c>
      <c r="B14" s="9" t="s">
        <v>65</v>
      </c>
      <c r="C14" s="10" t="s">
        <v>66</v>
      </c>
      <c r="D14" s="8" t="s">
        <v>67</v>
      </c>
      <c r="E14" s="8" t="s">
        <v>68</v>
      </c>
      <c r="F14" s="8" t="s">
        <v>69</v>
      </c>
      <c r="H14" s="8" t="s">
        <v>64</v>
      </c>
      <c r="I14" s="9" t="s">
        <v>65</v>
      </c>
      <c r="J14" s="10" t="s">
        <v>66</v>
      </c>
      <c r="K14" s="8" t="s">
        <v>67</v>
      </c>
      <c r="L14" s="8" t="s">
        <v>68</v>
      </c>
      <c r="M14" s="8" t="s">
        <v>69</v>
      </c>
    </row>
    <row r="15" spans="1:13" ht="300" customHeight="1" x14ac:dyDescent="0.25">
      <c r="A15" s="2">
        <f>Spisak!$A16</f>
        <v>15</v>
      </c>
      <c r="B15" s="3" t="str">
        <f>Spisak!$B16</f>
        <v xml:space="preserve">Златни пресек </v>
      </c>
      <c r="C15" s="6" t="str">
        <f>Spisak!$F16</f>
        <v>Кристина Ћалић,
Исидора Петрушић,
Драган Весић</v>
      </c>
      <c r="D15" s="2" t="str">
        <f>Spisak!$D16</f>
        <v>Гимназија</v>
      </c>
      <c r="E15" s="2" t="str">
        <f>Spisak!$E16</f>
        <v>Инђија</v>
      </c>
      <c r="F15" s="2" t="str">
        <f>Spisak!$H16</f>
        <v>Марта Куљевацки</v>
      </c>
      <c r="H15" s="2">
        <f>Spisak!$A17</f>
        <v>16</v>
      </c>
      <c r="I15" s="3" t="str">
        <f>Spisak!$B17</f>
        <v>Докази без речи</v>
      </c>
      <c r="J15" s="6" t="str">
        <f>Spisak!$F17</f>
        <v>Бојан Савић,
Станко Јовић,
Борис Беоковић</v>
      </c>
      <c r="K15" s="2" t="str">
        <f>Spisak!$D17</f>
        <v>Гимназија "Исидора Секулић"</v>
      </c>
      <c r="L15" s="2" t="str">
        <f>Spisak!$E17</f>
        <v>Нови Сад</v>
      </c>
      <c r="M15" s="2" t="str">
        <f>Spisak!$H17</f>
        <v>др Јасмина Радовановић</v>
      </c>
    </row>
    <row r="16" spans="1:13" ht="66" x14ac:dyDescent="0.25">
      <c r="A16" s="8" t="s">
        <v>64</v>
      </c>
      <c r="B16" s="9" t="s">
        <v>65</v>
      </c>
      <c r="C16" s="10" t="s">
        <v>66</v>
      </c>
      <c r="D16" s="8" t="s">
        <v>67</v>
      </c>
      <c r="E16" s="8" t="s">
        <v>68</v>
      </c>
      <c r="F16" s="8" t="s">
        <v>69</v>
      </c>
      <c r="H16" s="8" t="s">
        <v>64</v>
      </c>
      <c r="I16" s="9" t="s">
        <v>65</v>
      </c>
      <c r="J16" s="10" t="s">
        <v>66</v>
      </c>
      <c r="K16" s="8" t="s">
        <v>67</v>
      </c>
      <c r="L16" s="8" t="s">
        <v>68</v>
      </c>
      <c r="M16" s="8" t="s">
        <v>69</v>
      </c>
    </row>
    <row r="17" spans="1:13" ht="300" customHeight="1" x14ac:dyDescent="0.25">
      <c r="A17" s="2">
        <f>Spisak!$A18</f>
        <v>17</v>
      </c>
      <c r="B17" s="3" t="str">
        <f>Spisak!$B18</f>
        <v>Скупови</v>
      </c>
      <c r="C17" s="6" t="str">
        <f>Spisak!$F18</f>
        <v>Јово Гужвић,
Дејан Драгаш,
Милица Савић</v>
      </c>
      <c r="D17" s="2" t="str">
        <f>Spisak!$D18</f>
        <v>Гимназија</v>
      </c>
      <c r="E17" s="2" t="str">
        <f>Spisak!$E18</f>
        <v>Инђија</v>
      </c>
      <c r="F17" s="2" t="str">
        <f>Spisak!$H18</f>
        <v>Марта Куљевацки</v>
      </c>
      <c r="H17" s="2">
        <f>Spisak!$A19</f>
        <v>18</v>
      </c>
      <c r="I17" s="3" t="str">
        <f>Spisak!$B19</f>
        <v>Бројеви кроз историју</v>
      </c>
      <c r="J17" s="6" t="str">
        <f>Spisak!$F19</f>
        <v>Теодора Пришић,
Божидар Томић,
Војин Бујиша</v>
      </c>
      <c r="K17" s="2" t="str">
        <f>Spisak!$D19</f>
        <v>Гимназија "Светозар Марковић"</v>
      </c>
      <c r="L17" s="2" t="str">
        <f>Spisak!$E19</f>
        <v>Нови Сад</v>
      </c>
      <c r="M17" s="2" t="str">
        <f>Spisak!$H19</f>
        <v>Радослав Божић</v>
      </c>
    </row>
    <row r="18" spans="1:13" ht="66" x14ac:dyDescent="0.25">
      <c r="A18" s="8" t="s">
        <v>64</v>
      </c>
      <c r="B18" s="9" t="s">
        <v>65</v>
      </c>
      <c r="C18" s="10" t="s">
        <v>66</v>
      </c>
      <c r="D18" s="8" t="s">
        <v>67</v>
      </c>
      <c r="E18" s="8" t="s">
        <v>68</v>
      </c>
      <c r="F18" s="8" t="s">
        <v>69</v>
      </c>
      <c r="H18" s="8" t="s">
        <v>64</v>
      </c>
      <c r="I18" s="9" t="s">
        <v>65</v>
      </c>
      <c r="J18" s="10" t="s">
        <v>66</v>
      </c>
      <c r="K18" s="8" t="s">
        <v>67</v>
      </c>
      <c r="L18" s="8" t="s">
        <v>68</v>
      </c>
      <c r="M18" s="8" t="s">
        <v>69</v>
      </c>
    </row>
    <row r="19" spans="1:13" ht="300" customHeight="1" x14ac:dyDescent="0.25">
      <c r="A19" s="2" t="e">
        <f>Spisak!#REF!</f>
        <v>#REF!</v>
      </c>
      <c r="B19" s="3" t="e">
        <f>Spisak!#REF!</f>
        <v>#REF!</v>
      </c>
      <c r="C19" s="6" t="e">
        <f>Spisak!#REF!</f>
        <v>#REF!</v>
      </c>
      <c r="D19" s="2" t="e">
        <f>Spisak!#REF!</f>
        <v>#REF!</v>
      </c>
      <c r="E19" s="2" t="e">
        <f>Spisak!#REF!</f>
        <v>#REF!</v>
      </c>
      <c r="F19" s="2" t="e">
        <f>Spisak!#REF!</f>
        <v>#REF!</v>
      </c>
      <c r="H19" s="2" t="e">
        <f>Spisak!#REF!</f>
        <v>#REF!</v>
      </c>
      <c r="I19" s="3" t="e">
        <f>Spisak!#REF!</f>
        <v>#REF!</v>
      </c>
      <c r="J19" s="6" t="e">
        <f>Spisak!#REF!</f>
        <v>#REF!</v>
      </c>
      <c r="K19" s="2" t="e">
        <f>Spisak!#REF!</f>
        <v>#REF!</v>
      </c>
      <c r="L19" s="2" t="e">
        <f>Spisak!#REF!</f>
        <v>#REF!</v>
      </c>
      <c r="M19" s="2" t="e">
        <f>Spisak!#REF!</f>
        <v>#REF!</v>
      </c>
    </row>
    <row r="20" spans="1:13" ht="66" x14ac:dyDescent="0.25">
      <c r="A20" s="8" t="s">
        <v>64</v>
      </c>
      <c r="B20" s="9" t="s">
        <v>65</v>
      </c>
      <c r="C20" s="10" t="s">
        <v>66</v>
      </c>
      <c r="D20" s="8" t="s">
        <v>67</v>
      </c>
      <c r="E20" s="8" t="s">
        <v>68</v>
      </c>
      <c r="F20" s="8" t="s">
        <v>69</v>
      </c>
      <c r="H20" s="8" t="s">
        <v>64</v>
      </c>
      <c r="I20" s="9" t="s">
        <v>65</v>
      </c>
      <c r="J20" s="10" t="s">
        <v>66</v>
      </c>
      <c r="K20" s="8" t="s">
        <v>67</v>
      </c>
      <c r="L20" s="8" t="s">
        <v>68</v>
      </c>
      <c r="M20" s="8" t="s">
        <v>69</v>
      </c>
    </row>
    <row r="21" spans="1:13" ht="300" customHeight="1" x14ac:dyDescent="0.25">
      <c r="A21" s="2" t="e">
        <f>Spisak!#REF!</f>
        <v>#REF!</v>
      </c>
      <c r="B21" s="3" t="e">
        <f>Spisak!#REF!</f>
        <v>#REF!</v>
      </c>
      <c r="C21" s="6" t="e">
        <f>Spisak!#REF!</f>
        <v>#REF!</v>
      </c>
      <c r="D21" s="2" t="e">
        <f>Spisak!#REF!</f>
        <v>#REF!</v>
      </c>
      <c r="E21" s="2" t="e">
        <f>Spisak!#REF!</f>
        <v>#REF!</v>
      </c>
      <c r="F21" s="2" t="e">
        <f>Spisak!#REF!</f>
        <v>#REF!</v>
      </c>
      <c r="H21" s="2" t="e">
        <f>Spisak!#REF!</f>
        <v>#REF!</v>
      </c>
      <c r="I21" s="3" t="e">
        <f>Spisak!#REF!</f>
        <v>#REF!</v>
      </c>
      <c r="J21" s="6" t="e">
        <f>Spisak!#REF!</f>
        <v>#REF!</v>
      </c>
      <c r="K21" s="2" t="e">
        <f>Spisak!#REF!</f>
        <v>#REF!</v>
      </c>
      <c r="L21" s="2" t="e">
        <f>Spisak!#REF!</f>
        <v>#REF!</v>
      </c>
      <c r="M21" s="2" t="e">
        <f>Spisak!#REF!</f>
        <v>#REF!</v>
      </c>
    </row>
    <row r="22" spans="1:13" ht="66" x14ac:dyDescent="0.25">
      <c r="A22" s="8" t="s">
        <v>64</v>
      </c>
      <c r="B22" s="9" t="s">
        <v>65</v>
      </c>
      <c r="C22" s="10" t="s">
        <v>66</v>
      </c>
      <c r="D22" s="8" t="s">
        <v>67</v>
      </c>
      <c r="E22" s="8" t="s">
        <v>68</v>
      </c>
      <c r="F22" s="8" t="s">
        <v>69</v>
      </c>
      <c r="H22" s="8" t="s">
        <v>64</v>
      </c>
      <c r="I22" s="9" t="s">
        <v>65</v>
      </c>
      <c r="J22" s="10" t="s">
        <v>66</v>
      </c>
      <c r="K22" s="8" t="s">
        <v>67</v>
      </c>
      <c r="L22" s="8" t="s">
        <v>68</v>
      </c>
      <c r="M22" s="8" t="s">
        <v>69</v>
      </c>
    </row>
    <row r="23" spans="1:13" ht="300" customHeight="1" x14ac:dyDescent="0.25">
      <c r="A23" s="2" t="e">
        <f>Spisak!#REF!</f>
        <v>#REF!</v>
      </c>
      <c r="B23" s="3" t="e">
        <f>Spisak!#REF!</f>
        <v>#REF!</v>
      </c>
      <c r="C23" s="6" t="e">
        <f>Spisak!#REF!</f>
        <v>#REF!</v>
      </c>
      <c r="D23" s="2" t="e">
        <f>Spisak!#REF!</f>
        <v>#REF!</v>
      </c>
      <c r="E23" s="2" t="e">
        <f>Spisak!#REF!</f>
        <v>#REF!</v>
      </c>
      <c r="F23" s="2" t="e">
        <f>Spisak!#REF!</f>
        <v>#REF!</v>
      </c>
      <c r="H23" s="2" t="e">
        <f>Spisak!#REF!</f>
        <v>#REF!</v>
      </c>
      <c r="I23" s="3" t="e">
        <f>Spisak!#REF!</f>
        <v>#REF!</v>
      </c>
      <c r="J23" s="6" t="e">
        <f>Spisak!#REF!</f>
        <v>#REF!</v>
      </c>
      <c r="K23" s="2" t="e">
        <f>Spisak!#REF!</f>
        <v>#REF!</v>
      </c>
      <c r="L23" s="2" t="e">
        <f>Spisak!#REF!</f>
        <v>#REF!</v>
      </c>
      <c r="M23" s="2" t="e">
        <f>Spisak!#REF!</f>
        <v>#REF!</v>
      </c>
    </row>
    <row r="24" spans="1:13" ht="66" x14ac:dyDescent="0.25">
      <c r="A24" s="8" t="s">
        <v>64</v>
      </c>
      <c r="B24" s="9" t="s">
        <v>65</v>
      </c>
      <c r="C24" s="10" t="s">
        <v>66</v>
      </c>
      <c r="D24" s="8" t="s">
        <v>67</v>
      </c>
      <c r="E24" s="8" t="s">
        <v>68</v>
      </c>
      <c r="F24" s="8" t="s">
        <v>69</v>
      </c>
      <c r="H24" s="8" t="s">
        <v>64</v>
      </c>
      <c r="I24" s="9" t="s">
        <v>65</v>
      </c>
      <c r="J24" s="10" t="s">
        <v>66</v>
      </c>
      <c r="K24" s="8" t="s">
        <v>67</v>
      </c>
      <c r="L24" s="8" t="s">
        <v>68</v>
      </c>
      <c r="M24" s="8" t="s">
        <v>69</v>
      </c>
    </row>
    <row r="25" spans="1:13" ht="300" customHeight="1" x14ac:dyDescent="0.25">
      <c r="A25" s="2" t="e">
        <f>Spisak!#REF!</f>
        <v>#REF!</v>
      </c>
      <c r="B25" s="3" t="e">
        <f>Spisak!#REF!</f>
        <v>#REF!</v>
      </c>
      <c r="C25" s="6" t="e">
        <f>Spisak!#REF!</f>
        <v>#REF!</v>
      </c>
      <c r="D25" s="2" t="e">
        <f>Spisak!#REF!</f>
        <v>#REF!</v>
      </c>
      <c r="E25" s="2" t="e">
        <f>Spisak!#REF!</f>
        <v>#REF!</v>
      </c>
      <c r="F25" s="2" t="e">
        <f>Spisak!#REF!</f>
        <v>#REF!</v>
      </c>
      <c r="H25" s="2" t="e">
        <f>Spisak!#REF!</f>
        <v>#REF!</v>
      </c>
      <c r="I25" s="3" t="e">
        <f>Spisak!#REF!</f>
        <v>#REF!</v>
      </c>
      <c r="J25" s="6" t="e">
        <f>Spisak!#REF!</f>
        <v>#REF!</v>
      </c>
      <c r="K25" s="2" t="e">
        <f>Spisak!#REF!</f>
        <v>#REF!</v>
      </c>
      <c r="L25" s="2" t="e">
        <f>Spisak!#REF!</f>
        <v>#REF!</v>
      </c>
      <c r="M25" s="2" t="e">
        <f>Spisak!#REF!</f>
        <v>#REF!</v>
      </c>
    </row>
    <row r="26" spans="1:13" ht="66" x14ac:dyDescent="0.25">
      <c r="A26" s="8" t="s">
        <v>64</v>
      </c>
      <c r="B26" s="9" t="s">
        <v>65</v>
      </c>
      <c r="C26" s="10" t="s">
        <v>66</v>
      </c>
      <c r="D26" s="8" t="s">
        <v>67</v>
      </c>
      <c r="E26" s="8" t="s">
        <v>68</v>
      </c>
      <c r="F26" s="8" t="s">
        <v>69</v>
      </c>
      <c r="H26" s="8" t="s">
        <v>64</v>
      </c>
      <c r="I26" s="9" t="s">
        <v>65</v>
      </c>
      <c r="J26" s="10" t="s">
        <v>66</v>
      </c>
      <c r="K26" s="8" t="s">
        <v>67</v>
      </c>
      <c r="L26" s="8" t="s">
        <v>68</v>
      </c>
      <c r="M26" s="8" t="s">
        <v>69</v>
      </c>
    </row>
    <row r="27" spans="1:13" ht="300" customHeight="1" x14ac:dyDescent="0.25">
      <c r="A27" s="2" t="e">
        <f>Spisak!#REF!</f>
        <v>#REF!</v>
      </c>
      <c r="B27" s="3" t="e">
        <f>Spisak!#REF!</f>
        <v>#REF!</v>
      </c>
      <c r="C27" s="6" t="e">
        <f>Spisak!#REF!</f>
        <v>#REF!</v>
      </c>
      <c r="D27" s="2" t="e">
        <f>Spisak!#REF!</f>
        <v>#REF!</v>
      </c>
      <c r="E27" s="2" t="e">
        <f>Spisak!#REF!</f>
        <v>#REF!</v>
      </c>
      <c r="F27" s="2" t="e">
        <f>Spisak!#REF!</f>
        <v>#REF!</v>
      </c>
      <c r="H27" s="2" t="e">
        <f>Spisak!#REF!</f>
        <v>#REF!</v>
      </c>
      <c r="I27" s="3" t="e">
        <f>Spisak!#REF!</f>
        <v>#REF!</v>
      </c>
      <c r="J27" s="6" t="e">
        <f>Spisak!#REF!</f>
        <v>#REF!</v>
      </c>
      <c r="K27" s="2" t="e">
        <f>Spisak!#REF!</f>
        <v>#REF!</v>
      </c>
      <c r="L27" s="2" t="e">
        <f>Spisak!#REF!</f>
        <v>#REF!</v>
      </c>
      <c r="M27" s="2" t="e">
        <f>Spisak!#REF!</f>
        <v>#REF!</v>
      </c>
    </row>
    <row r="28" spans="1:13" ht="66" x14ac:dyDescent="0.25">
      <c r="A28" s="8" t="s">
        <v>64</v>
      </c>
      <c r="B28" s="9" t="s">
        <v>65</v>
      </c>
      <c r="C28" s="10" t="s">
        <v>66</v>
      </c>
      <c r="D28" s="8" t="s">
        <v>67</v>
      </c>
      <c r="E28" s="8" t="s">
        <v>68</v>
      </c>
      <c r="F28" s="8" t="s">
        <v>69</v>
      </c>
      <c r="H28" s="8" t="s">
        <v>64</v>
      </c>
      <c r="I28" s="9" t="s">
        <v>65</v>
      </c>
      <c r="J28" s="10" t="s">
        <v>66</v>
      </c>
      <c r="K28" s="8" t="s">
        <v>67</v>
      </c>
      <c r="L28" s="8" t="s">
        <v>68</v>
      </c>
      <c r="M28" s="8" t="s">
        <v>69</v>
      </c>
    </row>
    <row r="29" spans="1:13" ht="300" customHeight="1" x14ac:dyDescent="0.25">
      <c r="A29" s="2" t="e">
        <f>Spisak!#REF!</f>
        <v>#REF!</v>
      </c>
      <c r="B29" s="3" t="e">
        <f>Spisak!#REF!</f>
        <v>#REF!</v>
      </c>
      <c r="C29" s="6" t="e">
        <f>Spisak!#REF!</f>
        <v>#REF!</v>
      </c>
      <c r="D29" s="2" t="e">
        <f>Spisak!#REF!</f>
        <v>#REF!</v>
      </c>
      <c r="E29" s="2" t="e">
        <f>Spisak!#REF!</f>
        <v>#REF!</v>
      </c>
      <c r="F29" s="2" t="e">
        <f>Spisak!#REF!</f>
        <v>#REF!</v>
      </c>
      <c r="H29" s="2" t="e">
        <f>Spisak!#REF!</f>
        <v>#REF!</v>
      </c>
      <c r="I29" s="3" t="e">
        <f>Spisak!#REF!</f>
        <v>#REF!</v>
      </c>
      <c r="J29" s="6" t="e">
        <f>Spisak!#REF!</f>
        <v>#REF!</v>
      </c>
      <c r="K29" s="2" t="e">
        <f>Spisak!#REF!</f>
        <v>#REF!</v>
      </c>
      <c r="L29" s="2" t="e">
        <f>Spisak!#REF!</f>
        <v>#REF!</v>
      </c>
      <c r="M29" s="2" t="e">
        <f>Spisak!#REF!</f>
        <v>#REF!</v>
      </c>
    </row>
    <row r="30" spans="1:13" ht="66" x14ac:dyDescent="0.25">
      <c r="A30" s="8" t="s">
        <v>64</v>
      </c>
      <c r="B30" s="9" t="s">
        <v>65</v>
      </c>
      <c r="C30" s="10" t="s">
        <v>66</v>
      </c>
      <c r="D30" s="8" t="s">
        <v>67</v>
      </c>
      <c r="E30" s="8" t="s">
        <v>68</v>
      </c>
      <c r="F30" s="8" t="s">
        <v>69</v>
      </c>
      <c r="H30" s="8" t="s">
        <v>64</v>
      </c>
      <c r="I30" s="9" t="s">
        <v>65</v>
      </c>
      <c r="J30" s="10" t="s">
        <v>66</v>
      </c>
      <c r="K30" s="8" t="s">
        <v>67</v>
      </c>
      <c r="L30" s="8" t="s">
        <v>68</v>
      </c>
      <c r="M30" s="8" t="s">
        <v>69</v>
      </c>
    </row>
    <row r="31" spans="1:13" ht="300" customHeight="1" x14ac:dyDescent="0.25">
      <c r="A31" s="2" t="e">
        <f>Spisak!#REF!</f>
        <v>#REF!</v>
      </c>
      <c r="B31" s="3" t="e">
        <f>Spisak!#REF!</f>
        <v>#REF!</v>
      </c>
      <c r="C31" s="6" t="e">
        <f>Spisak!#REF!</f>
        <v>#REF!</v>
      </c>
      <c r="D31" s="2" t="e">
        <f>Spisak!#REF!</f>
        <v>#REF!</v>
      </c>
      <c r="E31" s="2" t="e">
        <f>Spisak!#REF!</f>
        <v>#REF!</v>
      </c>
      <c r="F31" s="2" t="e">
        <f>Spisak!#REF!</f>
        <v>#REF!</v>
      </c>
      <c r="H31" s="2" t="e">
        <f>Spisak!#REF!</f>
        <v>#REF!</v>
      </c>
      <c r="I31" s="3" t="e">
        <f>Spisak!#REF!</f>
        <v>#REF!</v>
      </c>
      <c r="J31" s="6" t="e">
        <f>Spisak!#REF!</f>
        <v>#REF!</v>
      </c>
      <c r="K31" s="2" t="e">
        <f>Spisak!#REF!</f>
        <v>#REF!</v>
      </c>
      <c r="L31" s="2" t="e">
        <f>Spisak!#REF!</f>
        <v>#REF!</v>
      </c>
      <c r="M31" s="2" t="e">
        <f>Spisak!#REF!</f>
        <v>#REF!</v>
      </c>
    </row>
    <row r="32" spans="1:13" ht="66" x14ac:dyDescent="0.25">
      <c r="A32" s="8" t="s">
        <v>64</v>
      </c>
      <c r="B32" s="9" t="s">
        <v>65</v>
      </c>
      <c r="C32" s="10" t="s">
        <v>66</v>
      </c>
      <c r="D32" s="8" t="s">
        <v>67</v>
      </c>
      <c r="E32" s="8" t="s">
        <v>68</v>
      </c>
      <c r="F32" s="8" t="s">
        <v>69</v>
      </c>
      <c r="H32" s="8" t="s">
        <v>64</v>
      </c>
      <c r="I32" s="9" t="s">
        <v>65</v>
      </c>
      <c r="J32" s="10" t="s">
        <v>66</v>
      </c>
      <c r="K32" s="8" t="s">
        <v>67</v>
      </c>
      <c r="L32" s="8" t="s">
        <v>68</v>
      </c>
      <c r="M32" s="8" t="s">
        <v>69</v>
      </c>
    </row>
    <row r="33" spans="1:13" ht="300" customHeight="1" x14ac:dyDescent="0.25">
      <c r="A33" s="2" t="e">
        <f>Spisak!#REF!</f>
        <v>#REF!</v>
      </c>
      <c r="B33" s="3" t="e">
        <f>Spisak!#REF!</f>
        <v>#REF!</v>
      </c>
      <c r="C33" s="6" t="e">
        <f>Spisak!#REF!</f>
        <v>#REF!</v>
      </c>
      <c r="D33" s="2" t="e">
        <f>Spisak!#REF!</f>
        <v>#REF!</v>
      </c>
      <c r="E33" s="2" t="e">
        <f>Spisak!#REF!</f>
        <v>#REF!</v>
      </c>
      <c r="F33" s="2" t="e">
        <f>Spisak!#REF!</f>
        <v>#REF!</v>
      </c>
      <c r="H33" s="2" t="e">
        <f>Spisak!#REF!</f>
        <v>#REF!</v>
      </c>
      <c r="I33" s="3" t="e">
        <f>Spisak!#REF!</f>
        <v>#REF!</v>
      </c>
      <c r="J33" s="6" t="e">
        <f>Spisak!#REF!</f>
        <v>#REF!</v>
      </c>
      <c r="K33" s="2" t="e">
        <f>Spisak!#REF!</f>
        <v>#REF!</v>
      </c>
      <c r="L33" s="2" t="e">
        <f>Spisak!#REF!</f>
        <v>#REF!</v>
      </c>
      <c r="M33" s="2" t="e">
        <f>Spisak!#REF!</f>
        <v>#REF!</v>
      </c>
    </row>
    <row r="34" spans="1:13" ht="66" x14ac:dyDescent="0.25">
      <c r="A34" s="8" t="s">
        <v>64</v>
      </c>
      <c r="B34" s="9" t="s">
        <v>65</v>
      </c>
      <c r="C34" s="10" t="s">
        <v>66</v>
      </c>
      <c r="D34" s="8" t="s">
        <v>67</v>
      </c>
      <c r="E34" s="8" t="s">
        <v>68</v>
      </c>
      <c r="F34" s="8" t="s">
        <v>69</v>
      </c>
      <c r="H34" s="8" t="s">
        <v>64</v>
      </c>
      <c r="I34" s="9" t="s">
        <v>65</v>
      </c>
      <c r="J34" s="10" t="s">
        <v>66</v>
      </c>
      <c r="K34" s="8" t="s">
        <v>67</v>
      </c>
      <c r="L34" s="8" t="s">
        <v>68</v>
      </c>
      <c r="M34" s="8" t="s">
        <v>69</v>
      </c>
    </row>
    <row r="35" spans="1:13" ht="300" customHeight="1" x14ac:dyDescent="0.25">
      <c r="A35" s="2" t="e">
        <f>Spisak!#REF!</f>
        <v>#REF!</v>
      </c>
      <c r="B35" s="3" t="e">
        <f>Spisak!#REF!</f>
        <v>#REF!</v>
      </c>
      <c r="C35" s="6" t="e">
        <f>Spisak!#REF!</f>
        <v>#REF!</v>
      </c>
      <c r="D35" s="2" t="e">
        <f>Spisak!#REF!</f>
        <v>#REF!</v>
      </c>
      <c r="E35" s="2" t="e">
        <f>Spisak!#REF!</f>
        <v>#REF!</v>
      </c>
      <c r="F35" s="2" t="e">
        <f>Spisak!#REF!</f>
        <v>#REF!</v>
      </c>
      <c r="H35" s="2">
        <f>Spisak!$A50</f>
        <v>49</v>
      </c>
      <c r="I35" s="3" t="str">
        <f>Spisak!$B50</f>
        <v>Површина дванаестоугла</v>
      </c>
      <c r="J35" s="6" t="str">
        <f>Spisak!$F50</f>
        <v>Марко Дракулић, Вељко Булатовић, Никола Јовановић</v>
      </c>
      <c r="K35" s="2" t="str">
        <f>Spisak!$D50</f>
        <v>Средња машинска школа</v>
      </c>
      <c r="L35" s="2" t="str">
        <f>Spisak!$E50</f>
        <v>Нови Сад</v>
      </c>
      <c r="M35" s="2" t="str">
        <f>Spisak!$H50</f>
        <v>Каја Маричић</v>
      </c>
    </row>
    <row r="36" spans="1:13" ht="66" x14ac:dyDescent="0.25">
      <c r="A36" s="8" t="s">
        <v>64</v>
      </c>
      <c r="B36" s="9" t="s">
        <v>65</v>
      </c>
      <c r="C36" s="10" t="s">
        <v>66</v>
      </c>
      <c r="D36" s="8" t="s">
        <v>67</v>
      </c>
      <c r="E36" s="8" t="s">
        <v>68</v>
      </c>
      <c r="F36" s="8" t="s">
        <v>69</v>
      </c>
      <c r="H36" s="8" t="s">
        <v>64</v>
      </c>
      <c r="I36" s="9" t="s">
        <v>65</v>
      </c>
      <c r="J36" s="10" t="s">
        <v>66</v>
      </c>
      <c r="K36" s="8" t="s">
        <v>67</v>
      </c>
      <c r="L36" s="8" t="s">
        <v>68</v>
      </c>
      <c r="M36" s="8" t="s">
        <v>69</v>
      </c>
    </row>
    <row r="37" spans="1:13" x14ac:dyDescent="0.25">
      <c r="A37" s="4"/>
      <c r="B37" s="5"/>
      <c r="C37" s="7"/>
      <c r="D37" s="4"/>
      <c r="E37" s="4"/>
      <c r="F37" s="4"/>
    </row>
  </sheetData>
  <pageMargins left="0.70866141732283472" right="2.62" top="0.74803149606299213" bottom="0.74803149606299213" header="0.31496062992125984" footer="0.31496062992125984"/>
  <pageSetup paperSize="9" scale="20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Spisak</vt:lpstr>
      <vt:lpstr>Komisija</vt:lpstr>
      <vt:lpstr>Sheet3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Zagorka</dc:creator>
  <cp:lastModifiedBy>ROZI</cp:lastModifiedBy>
  <cp:lastPrinted>2017-12-07T15:02:29Z</cp:lastPrinted>
  <dcterms:created xsi:type="dcterms:W3CDTF">2016-12-08T09:26:15Z</dcterms:created>
  <dcterms:modified xsi:type="dcterms:W3CDTF">2017-12-10T20:52:37Z</dcterms:modified>
</cp:coreProperties>
</file>